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0" yWindow="0" windowWidth="19320" windowHeight="3825" tabRatio="898"/>
  </bookViews>
  <sheets>
    <sheet name="Cuadro 2 PA" sheetId="12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2 PA'!$A$1:$R$64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58" i="12" l="1"/>
  <c r="H58" i="12"/>
  <c r="C58" i="12"/>
  <c r="M57" i="12"/>
  <c r="M55" i="12" s="1"/>
  <c r="H57" i="12"/>
  <c r="C57" i="12"/>
  <c r="M56" i="12"/>
  <c r="H56" i="12"/>
  <c r="H55" i="12" s="1"/>
  <c r="C56" i="12"/>
  <c r="Q55" i="12"/>
  <c r="P55" i="12"/>
  <c r="O55" i="12"/>
  <c r="N55" i="12"/>
  <c r="L55" i="12"/>
  <c r="K55" i="12"/>
  <c r="J55" i="12"/>
  <c r="I55" i="12"/>
  <c r="G55" i="12"/>
  <c r="F55" i="12"/>
  <c r="E55" i="12"/>
  <c r="D55" i="12"/>
  <c r="C55" i="12"/>
  <c r="M51" i="12"/>
  <c r="H51" i="12"/>
  <c r="C51" i="12"/>
  <c r="M50" i="12"/>
  <c r="H50" i="12"/>
  <c r="C50" i="12"/>
  <c r="M49" i="12"/>
  <c r="M47" i="12" s="1"/>
  <c r="H49" i="12"/>
  <c r="C49" i="12"/>
  <c r="M48" i="12"/>
  <c r="H48" i="12"/>
  <c r="H47" i="12" s="1"/>
  <c r="C48" i="12"/>
  <c r="Q47" i="12"/>
  <c r="P47" i="12"/>
  <c r="O47" i="12"/>
  <c r="N47" i="12"/>
  <c r="L47" i="12"/>
  <c r="K47" i="12"/>
  <c r="J47" i="12"/>
  <c r="I47" i="12"/>
  <c r="G47" i="12"/>
  <c r="F47" i="12"/>
  <c r="E47" i="12"/>
  <c r="D47" i="12"/>
  <c r="C47" i="12"/>
  <c r="M46" i="12"/>
  <c r="H46" i="12"/>
  <c r="C46" i="12"/>
  <c r="M45" i="12"/>
  <c r="H45" i="12"/>
  <c r="C45" i="12"/>
  <c r="M44" i="12"/>
  <c r="H44" i="12"/>
  <c r="H42" i="12" s="1"/>
  <c r="C44" i="12"/>
  <c r="M43" i="12"/>
  <c r="M42" i="12" s="1"/>
  <c r="H43" i="12"/>
  <c r="C43" i="12"/>
  <c r="C42" i="12" s="1"/>
  <c r="Q42" i="12"/>
  <c r="P42" i="12"/>
  <c r="O42" i="12"/>
  <c r="N42" i="12"/>
  <c r="N32" i="12" s="1"/>
  <c r="L42" i="12"/>
  <c r="L32" i="12" s="1"/>
  <c r="K42" i="12"/>
  <c r="J42" i="12"/>
  <c r="I42" i="12"/>
  <c r="G42" i="12"/>
  <c r="F42" i="12"/>
  <c r="F32" i="12" s="1"/>
  <c r="E42" i="12"/>
  <c r="D42" i="12"/>
  <c r="M41" i="12"/>
  <c r="M39" i="12" s="1"/>
  <c r="H41" i="12"/>
  <c r="C41" i="12"/>
  <c r="M40" i="12"/>
  <c r="H40" i="12"/>
  <c r="H39" i="12" s="1"/>
  <c r="C40" i="12"/>
  <c r="Q39" i="12"/>
  <c r="P39" i="12"/>
  <c r="P32" i="12" s="1"/>
  <c r="O39" i="12"/>
  <c r="N39" i="12"/>
  <c r="L39" i="12"/>
  <c r="K39" i="12"/>
  <c r="J39" i="12"/>
  <c r="I39" i="12"/>
  <c r="G39" i="12"/>
  <c r="F39" i="12"/>
  <c r="E39" i="12"/>
  <c r="D39" i="12"/>
  <c r="C39" i="12"/>
  <c r="M38" i="12"/>
  <c r="H38" i="12"/>
  <c r="C38" i="12"/>
  <c r="M37" i="12"/>
  <c r="M36" i="12" s="1"/>
  <c r="H37" i="12"/>
  <c r="C37" i="12"/>
  <c r="C36" i="12" s="1"/>
  <c r="Q36" i="12"/>
  <c r="P36" i="12"/>
  <c r="O36" i="12"/>
  <c r="N36" i="12"/>
  <c r="L36" i="12"/>
  <c r="K36" i="12"/>
  <c r="J36" i="12"/>
  <c r="I36" i="12"/>
  <c r="H36" i="12"/>
  <c r="G36" i="12"/>
  <c r="F36" i="12"/>
  <c r="E36" i="12"/>
  <c r="D36" i="12"/>
  <c r="M35" i="12"/>
  <c r="H35" i="12"/>
  <c r="C35" i="12"/>
  <c r="C33" i="12" s="1"/>
  <c r="C32" i="12" s="1"/>
  <c r="M34" i="12"/>
  <c r="H34" i="12"/>
  <c r="H33" i="12" s="1"/>
  <c r="C34" i="12"/>
  <c r="Q33" i="12"/>
  <c r="Q32" i="12" s="1"/>
  <c r="P33" i="12"/>
  <c r="O33" i="12"/>
  <c r="O32" i="12" s="1"/>
  <c r="N33" i="12"/>
  <c r="M33" i="12"/>
  <c r="M32" i="12" s="1"/>
  <c r="L33" i="12"/>
  <c r="K33" i="12"/>
  <c r="J33" i="12"/>
  <c r="I33" i="12"/>
  <c r="I32" i="12" s="1"/>
  <c r="G33" i="12"/>
  <c r="F33" i="12"/>
  <c r="E33" i="12"/>
  <c r="E32" i="12" s="1"/>
  <c r="D33" i="12"/>
  <c r="D32" i="12"/>
  <c r="M30" i="12"/>
  <c r="H30" i="12"/>
  <c r="C30" i="12"/>
  <c r="M29" i="12"/>
  <c r="M28" i="12" s="1"/>
  <c r="H29" i="12"/>
  <c r="C29" i="12"/>
  <c r="C28" i="12" s="1"/>
  <c r="Q28" i="12"/>
  <c r="P28" i="12"/>
  <c r="O28" i="12"/>
  <c r="N28" i="12"/>
  <c r="L28" i="12"/>
  <c r="K28" i="12"/>
  <c r="J28" i="12"/>
  <c r="I28" i="12"/>
  <c r="H28" i="12"/>
  <c r="G28" i="12"/>
  <c r="F28" i="12"/>
  <c r="E28" i="12"/>
  <c r="D28" i="12"/>
  <c r="Q26" i="12"/>
  <c r="P26" i="12"/>
  <c r="O26" i="12"/>
  <c r="N26" i="12"/>
  <c r="L26" i="12"/>
  <c r="K26" i="12"/>
  <c r="J26" i="12"/>
  <c r="I26" i="12"/>
  <c r="G26" i="12"/>
  <c r="F26" i="12"/>
  <c r="E26" i="12"/>
  <c r="D26" i="12"/>
  <c r="M25" i="12"/>
  <c r="H25" i="12"/>
  <c r="C25" i="12"/>
  <c r="M24" i="12"/>
  <c r="M26" i="12" s="1"/>
  <c r="H24" i="12"/>
  <c r="H26" i="12" s="1"/>
  <c r="C24" i="12"/>
  <c r="C26" i="12" s="1"/>
  <c r="Q22" i="12"/>
  <c r="P22" i="12"/>
  <c r="O22" i="12"/>
  <c r="N22" i="12"/>
  <c r="L22" i="12"/>
  <c r="K22" i="12"/>
  <c r="J22" i="12"/>
  <c r="I22" i="12"/>
  <c r="G22" i="12"/>
  <c r="F22" i="12"/>
  <c r="E22" i="12"/>
  <c r="D22" i="12"/>
  <c r="M21" i="12"/>
  <c r="H21" i="12"/>
  <c r="C21" i="12"/>
  <c r="M20" i="12"/>
  <c r="M22" i="12" s="1"/>
  <c r="H20" i="12"/>
  <c r="H22" i="12" s="1"/>
  <c r="C20" i="12"/>
  <c r="C22" i="12" s="1"/>
  <c r="Q18" i="12"/>
  <c r="P18" i="12"/>
  <c r="O18" i="12"/>
  <c r="N18" i="12"/>
  <c r="L18" i="12"/>
  <c r="K18" i="12"/>
  <c r="J18" i="12"/>
  <c r="I18" i="12"/>
  <c r="G18" i="12"/>
  <c r="F18" i="12"/>
  <c r="E18" i="12"/>
  <c r="D18" i="12"/>
  <c r="M17" i="12"/>
  <c r="H17" i="12"/>
  <c r="C17" i="12"/>
  <c r="M16" i="12"/>
  <c r="M18" i="12" s="1"/>
  <c r="H16" i="12"/>
  <c r="H18" i="12" s="1"/>
  <c r="C16" i="12"/>
  <c r="C18" i="12" s="1"/>
  <c r="Q15" i="12"/>
  <c r="Q19" i="12" s="1"/>
  <c r="Q23" i="12" s="1"/>
  <c r="P15" i="12"/>
  <c r="P19" i="12" s="1"/>
  <c r="P23" i="12" s="1"/>
  <c r="O15" i="12"/>
  <c r="O19" i="12" s="1"/>
  <c r="O23" i="12" s="1"/>
  <c r="N15" i="12"/>
  <c r="N19" i="12" s="1"/>
  <c r="N23" i="12" s="1"/>
  <c r="L15" i="12"/>
  <c r="L19" i="12" s="1"/>
  <c r="L23" i="12" s="1"/>
  <c r="K15" i="12"/>
  <c r="K19" i="12" s="1"/>
  <c r="K23" i="12" s="1"/>
  <c r="J15" i="12"/>
  <c r="J19" i="12" s="1"/>
  <c r="J23" i="12" s="1"/>
  <c r="I15" i="12"/>
  <c r="I19" i="12" s="1"/>
  <c r="I23" i="12" s="1"/>
  <c r="G15" i="12"/>
  <c r="G19" i="12" s="1"/>
  <c r="G23" i="12" s="1"/>
  <c r="F15" i="12"/>
  <c r="F19" i="12" s="1"/>
  <c r="F23" i="12" s="1"/>
  <c r="E15" i="12"/>
  <c r="E19" i="12" s="1"/>
  <c r="E23" i="12" s="1"/>
  <c r="D15" i="12"/>
  <c r="D19" i="12" s="1"/>
  <c r="D23" i="12" s="1"/>
  <c r="C15" i="12"/>
  <c r="M14" i="12"/>
  <c r="H14" i="12"/>
  <c r="C14" i="12"/>
  <c r="M13" i="12"/>
  <c r="M15" i="12" s="1"/>
  <c r="M19" i="12" s="1"/>
  <c r="M23" i="12" s="1"/>
  <c r="H13" i="12"/>
  <c r="H15" i="12" s="1"/>
  <c r="H19" i="12" s="1"/>
  <c r="C13" i="12"/>
  <c r="K32" i="12" l="1"/>
  <c r="J32" i="12"/>
  <c r="G32" i="12"/>
  <c r="I27" i="12"/>
  <c r="I12" i="12"/>
  <c r="I31" i="12" s="1"/>
  <c r="I52" i="12" s="1"/>
  <c r="E27" i="12"/>
  <c r="E12" i="12"/>
  <c r="E31" i="12" s="1"/>
  <c r="E52" i="12" s="1"/>
  <c r="J27" i="12"/>
  <c r="J12" i="12"/>
  <c r="J31" i="12" s="1"/>
  <c r="J52" i="12" s="1"/>
  <c r="O12" i="12"/>
  <c r="O31" i="12" s="1"/>
  <c r="O52" i="12" s="1"/>
  <c r="O27" i="12"/>
  <c r="D12" i="12"/>
  <c r="D31" i="12" s="1"/>
  <c r="D52" i="12" s="1"/>
  <c r="D27" i="12"/>
  <c r="N27" i="12"/>
  <c r="N12" i="12"/>
  <c r="N31" i="12" s="1"/>
  <c r="N52" i="12" s="1"/>
  <c r="H23" i="12"/>
  <c r="F27" i="12"/>
  <c r="F12" i="12"/>
  <c r="F31" i="12" s="1"/>
  <c r="F52" i="12" s="1"/>
  <c r="K12" i="12"/>
  <c r="K31" i="12" s="1"/>
  <c r="K52" i="12" s="1"/>
  <c r="K27" i="12"/>
  <c r="P12" i="12"/>
  <c r="P31" i="12" s="1"/>
  <c r="P52" i="12" s="1"/>
  <c r="P27" i="12"/>
  <c r="H32" i="12"/>
  <c r="M27" i="12"/>
  <c r="M12" i="12"/>
  <c r="M31" i="12" s="1"/>
  <c r="M52" i="12" s="1"/>
  <c r="C19" i="12"/>
  <c r="C23" i="12" s="1"/>
  <c r="G12" i="12"/>
  <c r="G31" i="12" s="1"/>
  <c r="G52" i="12" s="1"/>
  <c r="G27" i="12"/>
  <c r="L12" i="12"/>
  <c r="L31" i="12" s="1"/>
  <c r="L52" i="12" s="1"/>
  <c r="L27" i="12"/>
  <c r="Q27" i="12"/>
  <c r="Q12" i="12"/>
  <c r="Q31" i="12" s="1"/>
  <c r="Q52" i="12" s="1"/>
  <c r="C12" i="12" l="1"/>
  <c r="C31" i="12" s="1"/>
  <c r="C52" i="12" s="1"/>
  <c r="C27" i="12"/>
  <c r="F53" i="12"/>
  <c r="F54" i="12"/>
  <c r="O53" i="12"/>
  <c r="O54" i="12" s="1"/>
  <c r="N53" i="12"/>
  <c r="N54" i="12"/>
  <c r="L53" i="12"/>
  <c r="L54" i="12" s="1"/>
  <c r="M53" i="12"/>
  <c r="M54" i="12" s="1"/>
  <c r="P53" i="12"/>
  <c r="P54" i="12" s="1"/>
  <c r="J53" i="12"/>
  <c r="J54" i="12"/>
  <c r="I54" i="12"/>
  <c r="I53" i="12"/>
  <c r="G53" i="12"/>
  <c r="G54" i="12"/>
  <c r="K53" i="12"/>
  <c r="K54" i="12" s="1"/>
  <c r="E53" i="12"/>
  <c r="E54" i="12" s="1"/>
  <c r="Q54" i="12"/>
  <c r="Q53" i="12"/>
  <c r="H27" i="12"/>
  <c r="H12" i="12"/>
  <c r="H31" i="12" s="1"/>
  <c r="H52" i="12" s="1"/>
  <c r="D53" i="12"/>
  <c r="D54" i="12" s="1"/>
  <c r="H53" i="12" l="1"/>
  <c r="H54" i="12"/>
  <c r="C53" i="12"/>
  <c r="C54" i="12"/>
</calcChain>
</file>

<file path=xl/sharedStrings.xml><?xml version="1.0" encoding="utf-8"?>
<sst xmlns="http://schemas.openxmlformats.org/spreadsheetml/2006/main" count="87" uniqueCount="68">
  <si>
    <t>(en millones de balboas)</t>
  </si>
  <si>
    <t>Partida</t>
  </si>
  <si>
    <t>Total</t>
  </si>
  <si>
    <t>Presentación analítica</t>
  </si>
  <si>
    <t>(P) Cifras preliminares.</t>
  </si>
  <si>
    <t>2015 (P)</t>
  </si>
  <si>
    <t>Segundo</t>
  </si>
  <si>
    <t>Cuadro 2. PRESENTACIÓN ANALÍTICA DE LA BALANZA DE PAGOS DE PANAMÁ,</t>
  </si>
  <si>
    <t>Cuarto</t>
  </si>
  <si>
    <t>(E) Cifras estimadas.</t>
  </si>
  <si>
    <t>2017 (E)</t>
  </si>
  <si>
    <t>2016 (P)</t>
  </si>
  <si>
    <t>A.   Cuenta corriente</t>
  </si>
  <si>
    <t xml:space="preserve">       1.   Bienes fob: exportaciones</t>
  </si>
  <si>
    <t xml:space="preserve">       2.   Bienes fob: importaciones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</si>
  <si>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</si>
  <si>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</si>
  <si>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</si>
  <si>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</si>
  <si>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 xml:space="preserve">     11.    Inversión directa</t>
  </si>
  <si>
    <t xml:space="preserve">     12.    Inversión de cartera - activos</t>
  </si>
  <si>
    <t xml:space="preserve">     13.   Inversión de cartera - pasivos</t>
  </si>
  <si>
    <t xml:space="preserve">     14.   Otra inversión - activos</t>
  </si>
  <si>
    <t xml:space="preserve">     15.   Otra inversión - pasivos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</si>
  <si>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</si>
  <si>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</si>
  <si>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</si>
  <si>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</si>
  <si>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</si>
  <si>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18.    Financiamiento excepcional</t>
  </si>
  <si>
    <t>C.   Cuenta financiera  (1)</t>
  </si>
  <si>
    <t>(1) Excluye componentes que han sido clasificados como Grupo E.</t>
  </si>
  <si>
    <t xml:space="preserve">     17.    Uso del crédito y préstamos del Fondo Monetario Internacional</t>
  </si>
  <si>
    <t>CONTRALORÍA GENERAL DE LA REPÚBLICA - INSTITUTO NACIONAL DE ESTADÍSTICA Y CENSO</t>
  </si>
  <si>
    <t>Primer</t>
  </si>
  <si>
    <t>Tercer</t>
  </si>
  <si>
    <t>Trimestre</t>
  </si>
  <si>
    <t>0.0 Cifra nula o cero.</t>
  </si>
  <si>
    <t>Línea</t>
  </si>
  <si>
    <t>núm.</t>
  </si>
  <si>
    <t>SEGÚN PARTIDA: AÑOS 2015-17, POR TRIMESTRE</t>
  </si>
  <si>
    <t xml:space="preserve">       3.   Servicios: crédito</t>
  </si>
  <si>
    <t xml:space="preserve">       4.   Servicios: débito</t>
  </si>
  <si>
    <t xml:space="preserve">       5.   Renta: crédito</t>
  </si>
  <si>
    <t xml:space="preserve">       6.   Renta: débito</t>
  </si>
  <si>
    <t xml:space="preserve">       7.   Transferencias corrientes: crédito</t>
  </si>
  <si>
    <t xml:space="preserve">       8.   Transferencias corrientes: débito</t>
  </si>
  <si>
    <t xml:space="preserve">             Balanza de bienes</t>
  </si>
  <si>
    <t xml:space="preserve">             Balanza de servicios</t>
  </si>
  <si>
    <t xml:space="preserve">             Balanza de renta</t>
  </si>
  <si>
    <t xml:space="preserve">             Balanza de transferencias corrientes</t>
  </si>
  <si>
    <t xml:space="preserve">             Balanza de bienes y servicios</t>
  </si>
  <si>
    <t xml:space="preserve">             Balanza de bienes, servicios y renta</t>
  </si>
  <si>
    <t xml:space="preserve">             Balanza de bienes, servicios, renta y transferencias corrientes</t>
  </si>
  <si>
    <t xml:space="preserve">             11.1    En el extranjero</t>
  </si>
  <si>
    <t xml:space="preserve">             11.2    En la economía declarante</t>
  </si>
  <si>
    <t xml:space="preserve">             12.1    Títulos de participación en el capital</t>
  </si>
  <si>
    <t xml:space="preserve">             12.2    Títulos de deuda</t>
  </si>
  <si>
    <t xml:space="preserve">             13.1    Títulos de participación en el capital</t>
  </si>
  <si>
    <t xml:space="preserve">             13.2    Títulos de deuda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</si>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</sst>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MS Sans Serif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164" fontId="1" fillId="0" borderId="1" xfId="0" applyNumberFormat="1" applyFont="1" applyFill="1" applyBorder="1" applyAlignment="1" applyProtection="1"/>
    <xf numFmtId="164" fontId="1" fillId="0" borderId="1" xfId="0" applyNumberFormat="1" applyFont="1" applyFill="1" applyBorder="1"/>
    <xf numFmtId="164" fontId="1" fillId="0" borderId="0" xfId="0" applyNumberFormat="1" applyFont="1" applyFill="1" applyBorder="1" applyAlignment="1" applyProtection="1"/>
    <xf numFmtId="0" fontId="1" fillId="0" borderId="0" xfId="0" applyFont="1" applyBorder="1"/>
    <xf numFmtId="164" fontId="3" fillId="2" borderId="0" xfId="0" applyNumberFormat="1" applyFont="1" applyFill="1" applyBorder="1" applyAlignment="1" applyProtection="1"/>
    <xf numFmtId="164" fontId="4" fillId="2" borderId="0" xfId="0" applyNumberFormat="1" applyFont="1" applyFill="1" applyBorder="1" applyAlignment="1" applyProtection="1"/>
    <xf numFmtId="164" fontId="2" fillId="2" borderId="0" xfId="0" applyNumberFormat="1" applyFont="1" applyFill="1" applyBorder="1" applyAlignment="1" applyProtection="1"/>
    <xf numFmtId="164" fontId="5" fillId="2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right"/>
    </xf>
    <xf numFmtId="164" fontId="1" fillId="0" borderId="4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left"/>
    </xf>
    <xf numFmtId="164" fontId="3" fillId="2" borderId="2" xfId="0" applyNumberFormat="1" applyFont="1" applyFill="1" applyBorder="1" applyAlignment="1" applyProtection="1"/>
    <xf numFmtId="164" fontId="1" fillId="0" borderId="6" xfId="0" applyNumberFormat="1" applyFont="1" applyFill="1" applyBorder="1"/>
    <xf numFmtId="164" fontId="2" fillId="2" borderId="6" xfId="0" applyNumberFormat="1" applyFont="1" applyFill="1" applyBorder="1" applyAlignment="1" applyProtection="1"/>
    <xf numFmtId="0" fontId="1" fillId="0" borderId="9" xfId="0" applyNumberFormat="1" applyFont="1" applyFill="1" applyBorder="1"/>
    <xf numFmtId="0" fontId="1" fillId="0" borderId="11" xfId="0" applyNumberFormat="1" applyFont="1" applyFill="1" applyBorder="1"/>
    <xf numFmtId="164" fontId="3" fillId="2" borderId="5" xfId="0" applyNumberFormat="1" applyFont="1" applyFill="1" applyBorder="1" applyAlignment="1" applyProtection="1"/>
    <xf numFmtId="164" fontId="3" fillId="2" borderId="7" xfId="0" applyNumberFormat="1" applyFont="1" applyFill="1" applyBorder="1" applyAlignment="1" applyProtection="1"/>
    <xf numFmtId="164" fontId="3" fillId="2" borderId="2" xfId="0" applyNumberFormat="1" applyFont="1" applyFill="1" applyBorder="1" applyAlignment="1" applyProtection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164" fontId="9" fillId="0" borderId="0" xfId="0" applyNumberFormat="1" applyFont="1" applyFill="1"/>
    <xf numFmtId="0" fontId="1" fillId="0" borderId="8" xfId="0" applyNumberFormat="1" applyFont="1" applyFill="1" applyBorder="1"/>
    <xf numFmtId="0" fontId="1" fillId="0" borderId="10" xfId="0" applyNumberFormat="1" applyFont="1" applyFill="1" applyBorder="1"/>
    <xf numFmtId="0" fontId="1" fillId="0" borderId="4" xfId="0" applyNumberFormat="1" applyFont="1" applyFill="1" applyBorder="1"/>
    <xf numFmtId="0" fontId="1" fillId="0" borderId="7" xfId="0" applyNumberFormat="1" applyFont="1" applyFill="1" applyBorder="1"/>
    <xf numFmtId="0" fontId="1" fillId="0" borderId="8" xfId="0" applyNumberFormat="1" applyFont="1" applyFill="1" applyBorder="1" applyAlignment="1" applyProtection="1">
      <alignment horizontal="center"/>
    </xf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2" fillId="2" borderId="9" xfId="0" applyNumberFormat="1" applyFont="1" applyFill="1" applyBorder="1" applyAlignment="1" applyProtection="1">
      <alignment horizontal="left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vertical="center" wrapText="1"/>
    </xf>
    <xf numFmtId="0" fontId="11" fillId="3" borderId="9" xfId="0" applyNumberFormat="1" applyFont="1" applyFill="1" applyBorder="1" applyAlignment="1">
      <alignment vertical="center" wrapText="1"/>
    </xf>
    <xf numFmtId="0" fontId="11" fillId="3" borderId="10" xfId="0" applyNumberFormat="1" applyFont="1" applyFill="1" applyBorder="1" applyAlignment="1">
      <alignment vertical="center" wrapText="1"/>
    </xf>
    <xf numFmtId="0" fontId="11" fillId="3" borderId="4" xfId="0" applyNumberFormat="1" applyFont="1" applyFill="1" applyBorder="1" applyAlignment="1">
      <alignment vertical="center" wrapText="1"/>
    </xf>
    <xf numFmtId="0" fontId="11" fillId="3" borderId="11" xfId="0" applyNumberFormat="1" applyFont="1" applyFill="1" applyBorder="1" applyAlignment="1">
      <alignment vertical="center" wrapText="1"/>
    </xf>
    <xf numFmtId="0" fontId="11" fillId="3" borderId="7" xfId="0" applyNumberFormat="1" applyFont="1" applyFill="1" applyBorder="1" applyAlignment="1">
      <alignment vertical="center" wrapText="1"/>
    </xf>
    <xf numFmtId="0" fontId="11" fillId="3" borderId="8" xfId="0" applyNumberFormat="1" applyFont="1" applyFill="1" applyBorder="1" applyAlignment="1" applyProtection="1">
      <alignment vertical="center"/>
    </xf>
    <xf numFmtId="0" fontId="11" fillId="3" borderId="9" xfId="0" applyNumberFormat="1" applyFont="1" applyFill="1" applyBorder="1" applyAlignment="1" applyProtection="1">
      <alignment vertical="center"/>
    </xf>
    <xf numFmtId="0" fontId="11" fillId="3" borderId="10" xfId="0" applyNumberFormat="1" applyFont="1" applyFill="1" applyBorder="1" applyAlignment="1" applyProtection="1">
      <alignment vertical="center"/>
    </xf>
    <xf numFmtId="0" fontId="11" fillId="3" borderId="2" xfId="0" applyNumberFormat="1" applyFont="1" applyFill="1" applyBorder="1" applyAlignment="1" applyProtection="1">
      <alignment horizontal="center" vertical="center"/>
    </xf>
    <xf numFmtId="0" fontId="10" fillId="3" borderId="3" xfId="0" applyNumberFormat="1" applyFont="1" applyFill="1" applyBorder="1" applyAlignment="1" applyProtection="1">
      <alignment horizontal="center" vertical="center"/>
    </xf>
    <xf numFmtId="0" fontId="9" fillId="2" borderId="9" xfId="0" applyNumberFormat="1" applyFont="1" applyFill="1" applyBorder="1" applyAlignment="1" applyProtection="1">
      <alignment horizontal="left"/>
    </xf>
    <xf numFmtId="164" fontId="13" fillId="2" borderId="2" xfId="0" applyNumberFormat="1" applyFont="1" applyFill="1" applyBorder="1" applyAlignment="1" applyProtection="1"/>
    <xf numFmtId="164" fontId="14" fillId="2" borderId="2" xfId="0" applyNumberFormat="1" applyFont="1" applyFill="1" applyBorder="1" applyAlignment="1" applyProtection="1"/>
    <xf numFmtId="164" fontId="15" fillId="2" borderId="2" xfId="0" applyNumberFormat="1" applyFont="1" applyFill="1" applyBorder="1" applyAlignment="1" applyProtection="1"/>
    <xf numFmtId="0" fontId="11" fillId="3" borderId="4" xfId="0" applyNumberFormat="1" applyFont="1" applyFill="1" applyBorder="1" applyAlignment="1" applyProtection="1">
      <alignment horizontal="center" vertical="center"/>
    </xf>
    <xf numFmtId="0" fontId="11" fillId="3" borderId="6" xfId="0" applyNumberFormat="1" applyFont="1" applyFill="1" applyBorder="1" applyAlignment="1" applyProtection="1">
      <alignment horizontal="center" vertical="center"/>
    </xf>
    <xf numFmtId="0" fontId="11" fillId="3" borderId="8" xfId="0" applyNumberFormat="1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 applyProtection="1">
      <alignment horizontal="center"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1" fillId="3" borderId="9" xfId="0" applyNumberFormat="1" applyFont="1" applyFill="1" applyBorder="1" applyAlignment="1" applyProtection="1">
      <alignment horizontal="center" vertical="center"/>
    </xf>
    <xf numFmtId="0" fontId="11" fillId="3" borderId="7" xfId="0" applyNumberFormat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/>
    </xf>
    <xf numFmtId="0" fontId="11" fillId="3" borderId="10" xfId="0" applyNumberFormat="1" applyFont="1" applyFill="1" applyBorder="1" applyAlignment="1" applyProtection="1">
      <alignment horizontal="center" vertical="center"/>
    </xf>
    <xf numFmtId="0" fontId="11" fillId="3" borderId="12" xfId="0" applyNumberFormat="1" applyFont="1" applyFill="1" applyBorder="1" applyAlignment="1" applyProtection="1">
      <alignment horizontal="center" vertical="center"/>
    </xf>
    <xf numFmtId="0" fontId="11" fillId="3" borderId="14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showGridLines="0" tabSelected="1" zoomScaleNormal="100" zoomScaleSheetLayoutView="120" workbookViewId="0"/>
  </sheetViews>
  <sheetFormatPr baseColWidth="10" defaultColWidth="9.140625" defaultRowHeight="12.75" x14ac:dyDescent="0.2"/>
  <cols>
    <col min="1" max="1" width="7.7109375" style="1" customWidth="1"/>
    <col min="2" max="2" width="70.42578125" style="2" customWidth="1"/>
    <col min="3" max="7" width="13.28515625" style="1" customWidth="1"/>
    <col min="8" max="8" width="14.28515625" style="1" customWidth="1"/>
    <col min="9" max="17" width="13.5703125" style="1" customWidth="1"/>
    <col min="18" max="18" width="7.7109375" style="1" customWidth="1"/>
    <col min="19" max="16384" width="9.140625" style="1"/>
  </cols>
  <sheetData>
    <row r="1" spans="1:18" ht="15.75" customHeight="1" x14ac:dyDescent="0.25">
      <c r="A1" s="25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6" t="s">
        <v>33</v>
      </c>
    </row>
    <row r="2" spans="1:18" ht="8.1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s="27" customFormat="1" ht="15.75" customHeight="1" x14ac:dyDescent="0.25">
      <c r="A3" s="25" t="s">
        <v>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6" t="s">
        <v>7</v>
      </c>
    </row>
    <row r="4" spans="1:18" s="27" customFormat="1" ht="15.75" customHeight="1" x14ac:dyDescent="0.25">
      <c r="A4" s="25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6" t="s">
        <v>40</v>
      </c>
    </row>
    <row r="5" spans="1:18" ht="12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ht="14.45" customHeight="1" x14ac:dyDescent="0.2">
      <c r="A6" s="38"/>
      <c r="B6" s="44"/>
      <c r="C6" s="53" t="s">
        <v>3</v>
      </c>
      <c r="D6" s="54"/>
      <c r="E6" s="54"/>
      <c r="F6" s="54"/>
      <c r="G6" s="55"/>
      <c r="H6" s="53" t="s">
        <v>3</v>
      </c>
      <c r="I6" s="54"/>
      <c r="J6" s="54"/>
      <c r="K6" s="54"/>
      <c r="L6" s="54"/>
      <c r="M6" s="54"/>
      <c r="N6" s="54"/>
      <c r="O6" s="54"/>
      <c r="P6" s="54"/>
      <c r="Q6" s="55"/>
      <c r="R6" s="41"/>
    </row>
    <row r="7" spans="1:18" ht="14.45" customHeight="1" x14ac:dyDescent="0.2">
      <c r="A7" s="39"/>
      <c r="B7" s="45"/>
      <c r="C7" s="61" t="s">
        <v>0</v>
      </c>
      <c r="D7" s="62"/>
      <c r="E7" s="62"/>
      <c r="F7" s="62"/>
      <c r="G7" s="63"/>
      <c r="H7" s="58" t="s">
        <v>0</v>
      </c>
      <c r="I7" s="59"/>
      <c r="J7" s="59"/>
      <c r="K7" s="59"/>
      <c r="L7" s="59"/>
      <c r="M7" s="59"/>
      <c r="N7" s="59"/>
      <c r="O7" s="59"/>
      <c r="P7" s="59"/>
      <c r="Q7" s="60"/>
      <c r="R7" s="42"/>
    </row>
    <row r="8" spans="1:18" ht="14.45" customHeight="1" x14ac:dyDescent="0.2">
      <c r="A8" s="37" t="s">
        <v>38</v>
      </c>
      <c r="B8" s="47" t="s">
        <v>1</v>
      </c>
      <c r="C8" s="64" t="s">
        <v>5</v>
      </c>
      <c r="D8" s="65"/>
      <c r="E8" s="65"/>
      <c r="F8" s="65"/>
      <c r="G8" s="66"/>
      <c r="H8" s="64" t="s">
        <v>11</v>
      </c>
      <c r="I8" s="65"/>
      <c r="J8" s="65"/>
      <c r="K8" s="65"/>
      <c r="L8" s="66"/>
      <c r="M8" s="64" t="s">
        <v>10</v>
      </c>
      <c r="N8" s="65"/>
      <c r="O8" s="65"/>
      <c r="P8" s="65"/>
      <c r="Q8" s="66"/>
      <c r="R8" s="36" t="s">
        <v>38</v>
      </c>
    </row>
    <row r="9" spans="1:18" ht="14.45" customHeight="1" x14ac:dyDescent="0.2">
      <c r="A9" s="37" t="s">
        <v>39</v>
      </c>
      <c r="B9" s="45"/>
      <c r="C9" s="56" t="s">
        <v>2</v>
      </c>
      <c r="D9" s="58" t="s">
        <v>36</v>
      </c>
      <c r="E9" s="59"/>
      <c r="F9" s="59"/>
      <c r="G9" s="60"/>
      <c r="H9" s="56" t="s">
        <v>2</v>
      </c>
      <c r="I9" s="58" t="s">
        <v>36</v>
      </c>
      <c r="J9" s="59"/>
      <c r="K9" s="59"/>
      <c r="L9" s="60"/>
      <c r="M9" s="56" t="s">
        <v>2</v>
      </c>
      <c r="N9" s="58" t="s">
        <v>36</v>
      </c>
      <c r="O9" s="59"/>
      <c r="P9" s="59"/>
      <c r="Q9" s="60"/>
      <c r="R9" s="36" t="s">
        <v>39</v>
      </c>
    </row>
    <row r="10" spans="1:18" ht="15" customHeight="1" x14ac:dyDescent="0.2">
      <c r="A10" s="40"/>
      <c r="B10" s="46"/>
      <c r="C10" s="57"/>
      <c r="D10" s="48" t="s">
        <v>34</v>
      </c>
      <c r="E10" s="48" t="s">
        <v>6</v>
      </c>
      <c r="F10" s="48" t="s">
        <v>35</v>
      </c>
      <c r="G10" s="48" t="s">
        <v>8</v>
      </c>
      <c r="H10" s="57"/>
      <c r="I10" s="48" t="s">
        <v>34</v>
      </c>
      <c r="J10" s="48" t="s">
        <v>6</v>
      </c>
      <c r="K10" s="48" t="s">
        <v>35</v>
      </c>
      <c r="L10" s="48" t="s">
        <v>8</v>
      </c>
      <c r="M10" s="57"/>
      <c r="N10" s="48" t="s">
        <v>34</v>
      </c>
      <c r="O10" s="48" t="s">
        <v>6</v>
      </c>
      <c r="P10" s="48" t="s">
        <v>35</v>
      </c>
      <c r="Q10" s="48" t="s">
        <v>8</v>
      </c>
      <c r="R10" s="43"/>
    </row>
    <row r="11" spans="1:18" ht="6" customHeight="1" x14ac:dyDescent="0.2">
      <c r="A11" s="28"/>
      <c r="B11" s="32"/>
      <c r="C11" s="3"/>
      <c r="D11" s="3"/>
      <c r="E11" s="3"/>
      <c r="F11" s="3"/>
      <c r="G11" s="3"/>
      <c r="H11" s="4"/>
      <c r="I11" s="12"/>
      <c r="J11" s="12"/>
      <c r="K11" s="12"/>
      <c r="L11" s="12"/>
      <c r="M11" s="12"/>
      <c r="N11" s="4"/>
      <c r="O11" s="12"/>
      <c r="P11" s="12"/>
      <c r="Q11" s="12"/>
      <c r="R11" s="30"/>
    </row>
    <row r="12" spans="1:18" ht="15" customHeight="1" x14ac:dyDescent="0.25">
      <c r="A12" s="18">
        <v>1</v>
      </c>
      <c r="B12" s="49" t="s">
        <v>12</v>
      </c>
      <c r="C12" s="50">
        <f>C23+C24+C25</f>
        <v>-4273.8999999999978</v>
      </c>
      <c r="D12" s="50">
        <f t="shared" ref="D12:G12" si="0">D23+D24+D25</f>
        <v>-1036.0999999999995</v>
      </c>
      <c r="E12" s="50">
        <f t="shared" si="0"/>
        <v>-1032.7000000000007</v>
      </c>
      <c r="F12" s="50">
        <f t="shared" si="0"/>
        <v>-1670.4999999999995</v>
      </c>
      <c r="G12" s="50">
        <f t="shared" si="0"/>
        <v>-534.59999999999923</v>
      </c>
      <c r="H12" s="50">
        <f>H23+H24+H25</f>
        <v>-3160.0999999999985</v>
      </c>
      <c r="I12" s="50">
        <f t="shared" ref="I12:L12" si="1">I23+I24+I25</f>
        <v>-650.09999999999889</v>
      </c>
      <c r="J12" s="50">
        <f t="shared" si="1"/>
        <v>-529.60000000000014</v>
      </c>
      <c r="K12" s="50">
        <f t="shared" si="1"/>
        <v>-1150.8000000000013</v>
      </c>
      <c r="L12" s="50">
        <f t="shared" si="1"/>
        <v>-829.59999999999991</v>
      </c>
      <c r="M12" s="50">
        <f>M23+M24+M25</f>
        <v>-3035.8999999999987</v>
      </c>
      <c r="N12" s="50">
        <f t="shared" ref="N12:Q12" si="2">N23+N24+N25</f>
        <v>-430.89999999999918</v>
      </c>
      <c r="O12" s="50">
        <f t="shared" si="2"/>
        <v>-497.29999999999893</v>
      </c>
      <c r="P12" s="50">
        <f t="shared" si="2"/>
        <v>-1135.3000000000002</v>
      </c>
      <c r="Q12" s="50">
        <f t="shared" si="2"/>
        <v>-972.39999999999986</v>
      </c>
      <c r="R12" s="19">
        <v>1</v>
      </c>
    </row>
    <row r="13" spans="1:18" ht="12" customHeight="1" x14ac:dyDescent="0.2">
      <c r="A13" s="18">
        <v>2</v>
      </c>
      <c r="B13" s="33" t="s">
        <v>13</v>
      </c>
      <c r="C13" s="15">
        <f>SUM(D13:G13)</f>
        <v>12765.399999999998</v>
      </c>
      <c r="D13" s="15">
        <v>3239.8999999999996</v>
      </c>
      <c r="E13" s="15">
        <v>3181.0999999999995</v>
      </c>
      <c r="F13" s="15">
        <v>3215.8999999999996</v>
      </c>
      <c r="G13" s="15">
        <v>3128.5</v>
      </c>
      <c r="H13" s="15">
        <f>SUM(I13:L13)</f>
        <v>11704.599999999999</v>
      </c>
      <c r="I13" s="15">
        <v>2407.3999999999996</v>
      </c>
      <c r="J13" s="15">
        <v>3133.3999999999996</v>
      </c>
      <c r="K13" s="15">
        <v>3180.3999999999996</v>
      </c>
      <c r="L13" s="15">
        <v>2983.4</v>
      </c>
      <c r="M13" s="15">
        <f>SUM(N13:Q13)</f>
        <v>12474.4</v>
      </c>
      <c r="N13" s="15">
        <v>3063.6</v>
      </c>
      <c r="O13" s="15">
        <v>3297.2000000000003</v>
      </c>
      <c r="P13" s="15">
        <v>2898.7</v>
      </c>
      <c r="Q13" s="15">
        <v>3214.9</v>
      </c>
      <c r="R13" s="19">
        <v>2</v>
      </c>
    </row>
    <row r="14" spans="1:18" ht="12" customHeight="1" x14ac:dyDescent="0.2">
      <c r="A14" s="18">
        <v>3</v>
      </c>
      <c r="B14" s="33" t="s">
        <v>14</v>
      </c>
      <c r="C14" s="15">
        <f>SUM(D14:G14)</f>
        <v>-22486.499999999996</v>
      </c>
      <c r="D14" s="15">
        <v>-5665.2</v>
      </c>
      <c r="E14" s="15">
        <v>-5417.1</v>
      </c>
      <c r="F14" s="15">
        <v>-6146.0999999999995</v>
      </c>
      <c r="G14" s="15">
        <v>-5258.0999999999995</v>
      </c>
      <c r="H14" s="15">
        <f>SUM(I14:L14)</f>
        <v>-20512.899999999998</v>
      </c>
      <c r="I14" s="15">
        <v>-4560.1999999999989</v>
      </c>
      <c r="J14" s="15">
        <v>-5060.5</v>
      </c>
      <c r="K14" s="15">
        <v>-5580.4000000000005</v>
      </c>
      <c r="L14" s="15">
        <v>-5311.8</v>
      </c>
      <c r="M14" s="15">
        <f>SUM(N14:Q14)</f>
        <v>-21911.599999999999</v>
      </c>
      <c r="N14" s="15">
        <v>-5077.7</v>
      </c>
      <c r="O14" s="15">
        <v>-5596</v>
      </c>
      <c r="P14" s="15">
        <v>-5454.5</v>
      </c>
      <c r="Q14" s="15">
        <v>-5783.4</v>
      </c>
      <c r="R14" s="19">
        <v>3</v>
      </c>
    </row>
    <row r="15" spans="1:18" ht="15" customHeight="1" x14ac:dyDescent="0.25">
      <c r="A15" s="18">
        <v>4</v>
      </c>
      <c r="B15" s="35" t="s">
        <v>47</v>
      </c>
      <c r="C15" s="51">
        <f>C13+C14</f>
        <v>-9721.0999999999985</v>
      </c>
      <c r="D15" s="51">
        <f t="shared" ref="D15:G15" si="3">D13+D14</f>
        <v>-2425.3000000000002</v>
      </c>
      <c r="E15" s="51">
        <f t="shared" si="3"/>
        <v>-2236.0000000000009</v>
      </c>
      <c r="F15" s="51">
        <f t="shared" si="3"/>
        <v>-2930.2</v>
      </c>
      <c r="G15" s="51">
        <f t="shared" si="3"/>
        <v>-2129.5999999999995</v>
      </c>
      <c r="H15" s="51">
        <f>H13+H14</f>
        <v>-8808.2999999999993</v>
      </c>
      <c r="I15" s="51">
        <f t="shared" ref="I15:L15" si="4">I13+I14</f>
        <v>-2152.7999999999993</v>
      </c>
      <c r="J15" s="51">
        <f t="shared" si="4"/>
        <v>-1927.1000000000004</v>
      </c>
      <c r="K15" s="51">
        <f t="shared" si="4"/>
        <v>-2400.0000000000009</v>
      </c>
      <c r="L15" s="51">
        <f t="shared" si="4"/>
        <v>-2328.4</v>
      </c>
      <c r="M15" s="51">
        <f>M13+M14</f>
        <v>-9437.1999999999989</v>
      </c>
      <c r="N15" s="51">
        <f t="shared" ref="N15:Q15" si="5">N13+N14</f>
        <v>-2014.1</v>
      </c>
      <c r="O15" s="51">
        <f t="shared" si="5"/>
        <v>-2298.7999999999997</v>
      </c>
      <c r="P15" s="51">
        <f t="shared" si="5"/>
        <v>-2555.8000000000002</v>
      </c>
      <c r="Q15" s="51">
        <f t="shared" si="5"/>
        <v>-2568.4999999999995</v>
      </c>
      <c r="R15" s="19">
        <v>4</v>
      </c>
    </row>
    <row r="16" spans="1:18" ht="12" customHeight="1" x14ac:dyDescent="0.2">
      <c r="A16" s="18">
        <v>5</v>
      </c>
      <c r="B16" s="33" t="s">
        <v>41</v>
      </c>
      <c r="C16" s="15">
        <f>SUM(D16:G16)</f>
        <v>14336.800000000001</v>
      </c>
      <c r="D16" s="15">
        <v>3752.4000000000005</v>
      </c>
      <c r="E16" s="15">
        <v>3508.7000000000003</v>
      </c>
      <c r="F16" s="15">
        <v>3582.3</v>
      </c>
      <c r="G16" s="15">
        <v>3493.4</v>
      </c>
      <c r="H16" s="15">
        <f>SUM(I16:L16)</f>
        <v>14613.2</v>
      </c>
      <c r="I16" s="15">
        <v>3711.9</v>
      </c>
      <c r="J16" s="15">
        <v>3598.7</v>
      </c>
      <c r="K16" s="15">
        <v>3599.4999999999995</v>
      </c>
      <c r="L16" s="15">
        <v>3703.1000000000004</v>
      </c>
      <c r="M16" s="15">
        <f>SUM(N16:Q16)</f>
        <v>15540.900000000001</v>
      </c>
      <c r="N16" s="15">
        <v>3969.9000000000005</v>
      </c>
      <c r="O16" s="15">
        <v>3886.4000000000005</v>
      </c>
      <c r="P16" s="15">
        <v>3813.2000000000003</v>
      </c>
      <c r="Q16" s="15">
        <v>3871.4</v>
      </c>
      <c r="R16" s="19">
        <v>5</v>
      </c>
    </row>
    <row r="17" spans="1:18" ht="12" customHeight="1" x14ac:dyDescent="0.2">
      <c r="A17" s="18">
        <v>6</v>
      </c>
      <c r="B17" s="33" t="s">
        <v>42</v>
      </c>
      <c r="C17" s="15">
        <f>SUM(D17:G17)</f>
        <v>-4758.3999999999996</v>
      </c>
      <c r="D17" s="15">
        <v>-1302.5</v>
      </c>
      <c r="E17" s="15">
        <v>-1076.4000000000001</v>
      </c>
      <c r="F17" s="15">
        <v>-1165.3999999999996</v>
      </c>
      <c r="G17" s="15">
        <v>-1214.0999999999999</v>
      </c>
      <c r="H17" s="15">
        <f>SUM(I17:L17)</f>
        <v>-4423.3999999999996</v>
      </c>
      <c r="I17" s="15">
        <v>-1075.8</v>
      </c>
      <c r="J17" s="15">
        <v>-1076.0999999999999</v>
      </c>
      <c r="K17" s="15">
        <v>-1071.4000000000001</v>
      </c>
      <c r="L17" s="15">
        <v>-1200.1000000000001</v>
      </c>
      <c r="M17" s="15">
        <f>SUM(N17:Q17)</f>
        <v>-4583.2000000000007</v>
      </c>
      <c r="N17" s="15">
        <v>-1208.5999999999999</v>
      </c>
      <c r="O17" s="15">
        <v>-1092.7</v>
      </c>
      <c r="P17" s="15">
        <v>-1112.1000000000001</v>
      </c>
      <c r="Q17" s="15">
        <v>-1169.8000000000002</v>
      </c>
      <c r="R17" s="19">
        <v>6</v>
      </c>
    </row>
    <row r="18" spans="1:18" ht="15" customHeight="1" x14ac:dyDescent="0.25">
      <c r="A18" s="18">
        <v>7</v>
      </c>
      <c r="B18" s="35" t="s">
        <v>48</v>
      </c>
      <c r="C18" s="51">
        <f>C16+C17</f>
        <v>9578.4000000000015</v>
      </c>
      <c r="D18" s="51">
        <f t="shared" ref="D18:G18" si="6">D16+D17</f>
        <v>2449.9000000000005</v>
      </c>
      <c r="E18" s="51">
        <f t="shared" si="6"/>
        <v>2432.3000000000002</v>
      </c>
      <c r="F18" s="51">
        <f t="shared" si="6"/>
        <v>2416.9000000000005</v>
      </c>
      <c r="G18" s="51">
        <f t="shared" si="6"/>
        <v>2279.3000000000002</v>
      </c>
      <c r="H18" s="51">
        <f>H16+H17</f>
        <v>10189.800000000001</v>
      </c>
      <c r="I18" s="51">
        <f t="shared" ref="I18:L18" si="7">I16+I17</f>
        <v>2636.1000000000004</v>
      </c>
      <c r="J18" s="51">
        <f t="shared" si="7"/>
        <v>2522.6</v>
      </c>
      <c r="K18" s="51">
        <f t="shared" si="7"/>
        <v>2528.0999999999995</v>
      </c>
      <c r="L18" s="51">
        <f t="shared" si="7"/>
        <v>2503</v>
      </c>
      <c r="M18" s="51">
        <f>M16+M17</f>
        <v>10957.7</v>
      </c>
      <c r="N18" s="51">
        <f t="shared" ref="N18:Q18" si="8">N16+N17</f>
        <v>2761.3000000000006</v>
      </c>
      <c r="O18" s="51">
        <f t="shared" si="8"/>
        <v>2793.7000000000007</v>
      </c>
      <c r="P18" s="51">
        <f t="shared" si="8"/>
        <v>2701.1000000000004</v>
      </c>
      <c r="Q18" s="51">
        <f t="shared" si="8"/>
        <v>2701.6</v>
      </c>
      <c r="R18" s="19">
        <v>7</v>
      </c>
    </row>
    <row r="19" spans="1:18" ht="15" customHeight="1" x14ac:dyDescent="0.25">
      <c r="A19" s="18">
        <v>8</v>
      </c>
      <c r="B19" s="35" t="s">
        <v>51</v>
      </c>
      <c r="C19" s="51">
        <f>C15+C18</f>
        <v>-142.69999999999709</v>
      </c>
      <c r="D19" s="51">
        <f t="shared" ref="D19:Q19" si="9">D15+D18</f>
        <v>24.600000000000364</v>
      </c>
      <c r="E19" s="51">
        <f t="shared" si="9"/>
        <v>196.29999999999927</v>
      </c>
      <c r="F19" s="51">
        <f t="shared" si="9"/>
        <v>-513.29999999999927</v>
      </c>
      <c r="G19" s="51">
        <f t="shared" si="9"/>
        <v>149.70000000000073</v>
      </c>
      <c r="H19" s="51">
        <f t="shared" si="9"/>
        <v>1381.5000000000018</v>
      </c>
      <c r="I19" s="51">
        <f t="shared" si="9"/>
        <v>483.30000000000109</v>
      </c>
      <c r="J19" s="51">
        <f t="shared" si="9"/>
        <v>595.49999999999955</v>
      </c>
      <c r="K19" s="51">
        <f t="shared" si="9"/>
        <v>128.09999999999854</v>
      </c>
      <c r="L19" s="51">
        <f t="shared" si="9"/>
        <v>174.59999999999991</v>
      </c>
      <c r="M19" s="51">
        <f t="shared" si="9"/>
        <v>1520.5000000000018</v>
      </c>
      <c r="N19" s="51">
        <f t="shared" si="9"/>
        <v>747.20000000000073</v>
      </c>
      <c r="O19" s="51">
        <f t="shared" si="9"/>
        <v>494.900000000001</v>
      </c>
      <c r="P19" s="51">
        <f t="shared" si="9"/>
        <v>145.30000000000018</v>
      </c>
      <c r="Q19" s="51">
        <f t="shared" si="9"/>
        <v>133.10000000000036</v>
      </c>
      <c r="R19" s="19">
        <v>8</v>
      </c>
    </row>
    <row r="20" spans="1:18" ht="12" customHeight="1" x14ac:dyDescent="0.2">
      <c r="A20" s="18">
        <v>9</v>
      </c>
      <c r="B20" s="33" t="s">
        <v>43</v>
      </c>
      <c r="C20" s="15">
        <f>SUM(D20:G20)</f>
        <v>2077.6</v>
      </c>
      <c r="D20" s="15">
        <v>573.10000000000014</v>
      </c>
      <c r="E20" s="15">
        <v>452.09999999999997</v>
      </c>
      <c r="F20" s="15">
        <v>520.29999999999995</v>
      </c>
      <c r="G20" s="15">
        <v>532.1</v>
      </c>
      <c r="H20" s="15">
        <f>SUM(I20:L20)</f>
        <v>2263.4</v>
      </c>
      <c r="I20" s="15">
        <v>655.1</v>
      </c>
      <c r="J20" s="15">
        <v>547.50000000000011</v>
      </c>
      <c r="K20" s="15">
        <v>538.20000000000005</v>
      </c>
      <c r="L20" s="15">
        <v>522.6</v>
      </c>
      <c r="M20" s="15">
        <f>SUM(N20:Q20)</f>
        <v>2484.6999999999998</v>
      </c>
      <c r="N20" s="15">
        <v>676.69999999999993</v>
      </c>
      <c r="O20" s="15">
        <v>581.19999999999993</v>
      </c>
      <c r="P20" s="15">
        <v>602.69999999999993</v>
      </c>
      <c r="Q20" s="15">
        <v>624.09999999999991</v>
      </c>
      <c r="R20" s="19">
        <v>9</v>
      </c>
    </row>
    <row r="21" spans="1:18" ht="12" customHeight="1" x14ac:dyDescent="0.2">
      <c r="A21" s="18">
        <v>10</v>
      </c>
      <c r="B21" s="33" t="s">
        <v>44</v>
      </c>
      <c r="C21" s="15">
        <f>SUM(D21:G21)</f>
        <v>-6102.8000000000011</v>
      </c>
      <c r="D21" s="15">
        <v>-1615.5</v>
      </c>
      <c r="E21" s="15">
        <v>-1644.8</v>
      </c>
      <c r="F21" s="15">
        <v>-1625.4</v>
      </c>
      <c r="G21" s="15">
        <v>-1217.0999999999999</v>
      </c>
      <c r="H21" s="15">
        <f>SUM(I21:L21)</f>
        <v>-6648</v>
      </c>
      <c r="I21" s="15">
        <v>-1759.6</v>
      </c>
      <c r="J21" s="15">
        <v>-1628.8</v>
      </c>
      <c r="K21" s="15">
        <v>-1772.3</v>
      </c>
      <c r="L21" s="15">
        <v>-1487.3</v>
      </c>
      <c r="M21" s="15">
        <f>SUM(N21:Q21)</f>
        <v>-6915.3</v>
      </c>
      <c r="N21" s="15">
        <v>-1837.8</v>
      </c>
      <c r="O21" s="15">
        <v>-1534.3999999999999</v>
      </c>
      <c r="P21" s="15">
        <v>-1845.4</v>
      </c>
      <c r="Q21" s="15">
        <v>-1697.7</v>
      </c>
      <c r="R21" s="19">
        <v>10</v>
      </c>
    </row>
    <row r="22" spans="1:18" ht="15" customHeight="1" x14ac:dyDescent="0.25">
      <c r="A22" s="18">
        <v>11</v>
      </c>
      <c r="B22" s="35" t="s">
        <v>49</v>
      </c>
      <c r="C22" s="51">
        <f>C20+C21</f>
        <v>-4025.2000000000012</v>
      </c>
      <c r="D22" s="51">
        <f t="shared" ref="D22:G22" si="10">D20+D21</f>
        <v>-1042.3999999999999</v>
      </c>
      <c r="E22" s="51">
        <f t="shared" si="10"/>
        <v>-1192.7</v>
      </c>
      <c r="F22" s="51">
        <f t="shared" si="10"/>
        <v>-1105.1000000000001</v>
      </c>
      <c r="G22" s="51">
        <f t="shared" si="10"/>
        <v>-684.99999999999989</v>
      </c>
      <c r="H22" s="51">
        <f>H20+H21</f>
        <v>-4384.6000000000004</v>
      </c>
      <c r="I22" s="51">
        <f t="shared" ref="I22:L22" si="11">I20+I21</f>
        <v>-1104.5</v>
      </c>
      <c r="J22" s="51">
        <f t="shared" si="11"/>
        <v>-1081.2999999999997</v>
      </c>
      <c r="K22" s="51">
        <f t="shared" si="11"/>
        <v>-1234.0999999999999</v>
      </c>
      <c r="L22" s="51">
        <f t="shared" si="11"/>
        <v>-964.69999999999993</v>
      </c>
      <c r="M22" s="51">
        <f>M20+M21</f>
        <v>-4430.6000000000004</v>
      </c>
      <c r="N22" s="51">
        <f t="shared" ref="N22:Q22" si="12">N20+N21</f>
        <v>-1161.0999999999999</v>
      </c>
      <c r="O22" s="51">
        <f t="shared" si="12"/>
        <v>-953.19999999999993</v>
      </c>
      <c r="P22" s="51">
        <f t="shared" si="12"/>
        <v>-1242.7000000000003</v>
      </c>
      <c r="Q22" s="51">
        <f t="shared" si="12"/>
        <v>-1073.6000000000001</v>
      </c>
      <c r="R22" s="19">
        <v>11</v>
      </c>
    </row>
    <row r="23" spans="1:18" ht="15" customHeight="1" x14ac:dyDescent="0.25">
      <c r="A23" s="18">
        <v>12</v>
      </c>
      <c r="B23" s="35" t="s">
        <v>52</v>
      </c>
      <c r="C23" s="51">
        <f>C19+C22</f>
        <v>-4167.8999999999978</v>
      </c>
      <c r="D23" s="51">
        <f t="shared" ref="D23:Q23" si="13">D19+D22</f>
        <v>-1017.7999999999995</v>
      </c>
      <c r="E23" s="51">
        <f t="shared" si="13"/>
        <v>-996.40000000000077</v>
      </c>
      <c r="F23" s="51">
        <f t="shared" si="13"/>
        <v>-1618.3999999999994</v>
      </c>
      <c r="G23" s="51">
        <f t="shared" si="13"/>
        <v>-535.29999999999916</v>
      </c>
      <c r="H23" s="51">
        <f t="shared" si="13"/>
        <v>-3003.0999999999985</v>
      </c>
      <c r="I23" s="51">
        <f t="shared" si="13"/>
        <v>-621.19999999999891</v>
      </c>
      <c r="J23" s="51">
        <f t="shared" si="13"/>
        <v>-485.80000000000018</v>
      </c>
      <c r="K23" s="51">
        <f t="shared" si="13"/>
        <v>-1106.0000000000014</v>
      </c>
      <c r="L23" s="51">
        <f t="shared" si="13"/>
        <v>-790.1</v>
      </c>
      <c r="M23" s="51">
        <f t="shared" si="13"/>
        <v>-2910.0999999999985</v>
      </c>
      <c r="N23" s="51">
        <f t="shared" si="13"/>
        <v>-413.89999999999918</v>
      </c>
      <c r="O23" s="51">
        <f t="shared" si="13"/>
        <v>-458.29999999999893</v>
      </c>
      <c r="P23" s="51">
        <f t="shared" si="13"/>
        <v>-1097.4000000000001</v>
      </c>
      <c r="Q23" s="51">
        <f t="shared" si="13"/>
        <v>-940.49999999999977</v>
      </c>
      <c r="R23" s="19">
        <v>12</v>
      </c>
    </row>
    <row r="24" spans="1:18" ht="12" customHeight="1" x14ac:dyDescent="0.2">
      <c r="A24" s="18">
        <v>13</v>
      </c>
      <c r="B24" s="33" t="s">
        <v>45</v>
      </c>
      <c r="C24" s="15">
        <f>SUM(D24:G24)</f>
        <v>921.4</v>
      </c>
      <c r="D24" s="15">
        <v>229.9</v>
      </c>
      <c r="E24" s="15">
        <v>226</v>
      </c>
      <c r="F24" s="15">
        <v>214.6</v>
      </c>
      <c r="G24" s="15">
        <v>250.89999999999998</v>
      </c>
      <c r="H24" s="15">
        <f>SUM(I24:L24)</f>
        <v>732.7</v>
      </c>
      <c r="I24" s="15">
        <v>188.10000000000002</v>
      </c>
      <c r="J24" s="15">
        <v>177.7</v>
      </c>
      <c r="K24" s="15">
        <v>179.2</v>
      </c>
      <c r="L24" s="15">
        <v>187.70000000000002</v>
      </c>
      <c r="M24" s="15">
        <f>SUM(N24:Q24)</f>
        <v>773.90000000000009</v>
      </c>
      <c r="N24" s="15">
        <v>190.70000000000002</v>
      </c>
      <c r="O24" s="15">
        <v>183.1</v>
      </c>
      <c r="P24" s="15">
        <v>189.29999999999998</v>
      </c>
      <c r="Q24" s="15">
        <v>210.8</v>
      </c>
      <c r="R24" s="19">
        <v>13</v>
      </c>
    </row>
    <row r="25" spans="1:18" ht="12" customHeight="1" x14ac:dyDescent="0.2">
      <c r="A25" s="18">
        <v>14</v>
      </c>
      <c r="B25" s="33" t="s">
        <v>46</v>
      </c>
      <c r="C25" s="15">
        <f>SUM(D25:G25)</f>
        <v>-1027.4000000000001</v>
      </c>
      <c r="D25" s="15">
        <v>-248.20000000000002</v>
      </c>
      <c r="E25" s="15">
        <v>-262.3</v>
      </c>
      <c r="F25" s="15">
        <v>-266.70000000000005</v>
      </c>
      <c r="G25" s="15">
        <v>-250.2</v>
      </c>
      <c r="H25" s="15">
        <f>SUM(I25:L25)</f>
        <v>-889.7</v>
      </c>
      <c r="I25" s="15">
        <v>-216.99999999999997</v>
      </c>
      <c r="J25" s="15">
        <v>-221.49999999999997</v>
      </c>
      <c r="K25" s="15">
        <v>-224</v>
      </c>
      <c r="L25" s="15">
        <v>-227.2</v>
      </c>
      <c r="M25" s="15">
        <f>SUM(N25:Q25)</f>
        <v>-899.7</v>
      </c>
      <c r="N25" s="15">
        <v>-207.70000000000002</v>
      </c>
      <c r="O25" s="15">
        <v>-222.1</v>
      </c>
      <c r="P25" s="15">
        <v>-227.2</v>
      </c>
      <c r="Q25" s="15">
        <v>-242.70000000000002</v>
      </c>
      <c r="R25" s="19">
        <v>14</v>
      </c>
    </row>
    <row r="26" spans="1:18" ht="15" customHeight="1" x14ac:dyDescent="0.25">
      <c r="A26" s="18">
        <v>15</v>
      </c>
      <c r="B26" s="35" t="s">
        <v>50</v>
      </c>
      <c r="C26" s="51">
        <f>C24+C25</f>
        <v>-106.00000000000011</v>
      </c>
      <c r="D26" s="51">
        <f t="shared" ref="D26:G26" si="14">D24+D25</f>
        <v>-18.300000000000011</v>
      </c>
      <c r="E26" s="51">
        <f t="shared" si="14"/>
        <v>-36.300000000000011</v>
      </c>
      <c r="F26" s="51">
        <f t="shared" si="14"/>
        <v>-52.100000000000051</v>
      </c>
      <c r="G26" s="51">
        <f t="shared" si="14"/>
        <v>0.69999999999998863</v>
      </c>
      <c r="H26" s="51">
        <f>H24+H25</f>
        <v>-157</v>
      </c>
      <c r="I26" s="51">
        <f t="shared" ref="I26:L26" si="15">I24+I25</f>
        <v>-28.899999999999949</v>
      </c>
      <c r="J26" s="51">
        <f t="shared" si="15"/>
        <v>-43.799999999999983</v>
      </c>
      <c r="K26" s="51">
        <f t="shared" si="15"/>
        <v>-44.800000000000011</v>
      </c>
      <c r="L26" s="51">
        <f t="shared" si="15"/>
        <v>-39.499999999999972</v>
      </c>
      <c r="M26" s="51">
        <f>M24+M25</f>
        <v>-125.79999999999995</v>
      </c>
      <c r="N26" s="51">
        <f t="shared" ref="N26:Q26" si="16">N24+N25</f>
        <v>-17</v>
      </c>
      <c r="O26" s="51">
        <f t="shared" si="16"/>
        <v>-39</v>
      </c>
      <c r="P26" s="51">
        <f t="shared" si="16"/>
        <v>-37.900000000000006</v>
      </c>
      <c r="Q26" s="51">
        <f t="shared" si="16"/>
        <v>-31.900000000000006</v>
      </c>
      <c r="R26" s="19">
        <v>15</v>
      </c>
    </row>
    <row r="27" spans="1:18" ht="15" customHeight="1" x14ac:dyDescent="0.25">
      <c r="A27" s="18">
        <v>16</v>
      </c>
      <c r="B27" s="35" t="s">
        <v>53</v>
      </c>
      <c r="C27" s="51">
        <f>C23+C26</f>
        <v>-4273.8999999999978</v>
      </c>
      <c r="D27" s="51">
        <f t="shared" ref="D27:Q27" si="17">D23+D26</f>
        <v>-1036.0999999999995</v>
      </c>
      <c r="E27" s="51">
        <f t="shared" si="17"/>
        <v>-1032.7000000000007</v>
      </c>
      <c r="F27" s="51">
        <f t="shared" si="17"/>
        <v>-1670.4999999999995</v>
      </c>
      <c r="G27" s="51">
        <f t="shared" si="17"/>
        <v>-534.59999999999923</v>
      </c>
      <c r="H27" s="51">
        <f t="shared" si="17"/>
        <v>-3160.0999999999985</v>
      </c>
      <c r="I27" s="51">
        <f t="shared" si="17"/>
        <v>-650.09999999999889</v>
      </c>
      <c r="J27" s="51">
        <f t="shared" si="17"/>
        <v>-529.60000000000014</v>
      </c>
      <c r="K27" s="51">
        <f t="shared" si="17"/>
        <v>-1150.8000000000013</v>
      </c>
      <c r="L27" s="51">
        <f t="shared" si="17"/>
        <v>-829.6</v>
      </c>
      <c r="M27" s="51">
        <f t="shared" si="17"/>
        <v>-3035.8999999999987</v>
      </c>
      <c r="N27" s="51">
        <f t="shared" si="17"/>
        <v>-430.89999999999918</v>
      </c>
      <c r="O27" s="51">
        <f t="shared" si="17"/>
        <v>-497.29999999999893</v>
      </c>
      <c r="P27" s="51">
        <f t="shared" si="17"/>
        <v>-1135.3000000000002</v>
      </c>
      <c r="Q27" s="51">
        <f t="shared" si="17"/>
        <v>-972.39999999999975</v>
      </c>
      <c r="R27" s="19">
        <v>16</v>
      </c>
    </row>
    <row r="28" spans="1:18" ht="15" customHeight="1" x14ac:dyDescent="0.25">
      <c r="A28" s="18">
        <v>17</v>
      </c>
      <c r="B28" s="49" t="s">
        <v>15</v>
      </c>
      <c r="C28" s="50">
        <f>C29+C30</f>
        <v>26.9</v>
      </c>
      <c r="D28" s="50">
        <f t="shared" ref="D28:G28" si="18">D29+D30</f>
        <v>6</v>
      </c>
      <c r="E28" s="50">
        <f t="shared" si="18"/>
        <v>7</v>
      </c>
      <c r="F28" s="50">
        <f t="shared" si="18"/>
        <v>7</v>
      </c>
      <c r="G28" s="50">
        <f t="shared" si="18"/>
        <v>6.9</v>
      </c>
      <c r="H28" s="50">
        <f>H29+H30</f>
        <v>24</v>
      </c>
      <c r="I28" s="50">
        <f t="shared" ref="I28:L28" si="19">I29+I30</f>
        <v>6</v>
      </c>
      <c r="J28" s="50">
        <f t="shared" si="19"/>
        <v>6</v>
      </c>
      <c r="K28" s="50">
        <f t="shared" si="19"/>
        <v>6</v>
      </c>
      <c r="L28" s="50">
        <f t="shared" si="19"/>
        <v>6</v>
      </c>
      <c r="M28" s="50">
        <f>M29+M30</f>
        <v>25.2</v>
      </c>
      <c r="N28" s="50">
        <f t="shared" ref="N28:Q28" si="20">N29+N30</f>
        <v>6.5</v>
      </c>
      <c r="O28" s="50">
        <f t="shared" si="20"/>
        <v>6.2</v>
      </c>
      <c r="P28" s="50">
        <f t="shared" si="20"/>
        <v>6</v>
      </c>
      <c r="Q28" s="50">
        <f t="shared" si="20"/>
        <v>6.5</v>
      </c>
      <c r="R28" s="19">
        <v>17</v>
      </c>
    </row>
    <row r="29" spans="1:18" ht="12" customHeight="1" x14ac:dyDescent="0.2">
      <c r="A29" s="18">
        <v>18</v>
      </c>
      <c r="B29" s="33" t="s">
        <v>16</v>
      </c>
      <c r="C29" s="15">
        <f>SUM(D29:G29)</f>
        <v>26.9</v>
      </c>
      <c r="D29" s="15">
        <v>6</v>
      </c>
      <c r="E29" s="15">
        <v>7</v>
      </c>
      <c r="F29" s="15">
        <v>7</v>
      </c>
      <c r="G29" s="15">
        <v>6.9</v>
      </c>
      <c r="H29" s="15">
        <f>SUM(I29:L29)</f>
        <v>24</v>
      </c>
      <c r="I29" s="15">
        <v>6</v>
      </c>
      <c r="J29" s="15">
        <v>6</v>
      </c>
      <c r="K29" s="15">
        <v>6</v>
      </c>
      <c r="L29" s="15">
        <v>6</v>
      </c>
      <c r="M29" s="15">
        <f>SUM(N29:Q29)</f>
        <v>25.2</v>
      </c>
      <c r="N29" s="15">
        <v>6.5</v>
      </c>
      <c r="O29" s="15">
        <v>6.2</v>
      </c>
      <c r="P29" s="15">
        <v>6</v>
      </c>
      <c r="Q29" s="15">
        <v>6.5</v>
      </c>
      <c r="R29" s="19">
        <v>18</v>
      </c>
    </row>
    <row r="30" spans="1:18" ht="12" customHeight="1" x14ac:dyDescent="0.2">
      <c r="A30" s="18">
        <v>19</v>
      </c>
      <c r="B30" s="33" t="s">
        <v>17</v>
      </c>
      <c r="C30" s="15">
        <f>SUM(D30:G30)</f>
        <v>0</v>
      </c>
      <c r="D30" s="22">
        <v>0</v>
      </c>
      <c r="E30" s="22">
        <v>0</v>
      </c>
      <c r="F30" s="22">
        <v>0</v>
      </c>
      <c r="G30" s="22">
        <v>0</v>
      </c>
      <c r="H30" s="22">
        <f>SUM(I30:L30)</f>
        <v>0</v>
      </c>
      <c r="I30" s="22">
        <v>0</v>
      </c>
      <c r="J30" s="22">
        <v>0</v>
      </c>
      <c r="K30" s="22">
        <v>0</v>
      </c>
      <c r="L30" s="22">
        <v>0</v>
      </c>
      <c r="M30" s="15">
        <f>SUM(N30:Q30)</f>
        <v>0</v>
      </c>
      <c r="N30" s="22">
        <v>0</v>
      </c>
      <c r="O30" s="22">
        <v>0</v>
      </c>
      <c r="P30" s="22">
        <v>0</v>
      </c>
      <c r="Q30" s="22">
        <v>0</v>
      </c>
      <c r="R30" s="19">
        <v>19</v>
      </c>
    </row>
    <row r="31" spans="1:18" ht="15" customHeight="1" x14ac:dyDescent="0.25">
      <c r="A31" s="18">
        <v>20</v>
      </c>
      <c r="B31" s="35" t="s">
        <v>18</v>
      </c>
      <c r="C31" s="51">
        <f>C12+C28</f>
        <v>-4246.9999999999982</v>
      </c>
      <c r="D31" s="51">
        <f t="shared" ref="D31:G31" si="21">D12+D28</f>
        <v>-1030.0999999999995</v>
      </c>
      <c r="E31" s="51">
        <f t="shared" si="21"/>
        <v>-1025.7000000000007</v>
      </c>
      <c r="F31" s="51">
        <f t="shared" si="21"/>
        <v>-1663.4999999999995</v>
      </c>
      <c r="G31" s="51">
        <f t="shared" si="21"/>
        <v>-527.69999999999925</v>
      </c>
      <c r="H31" s="51">
        <f>H12+H28</f>
        <v>-3136.0999999999985</v>
      </c>
      <c r="I31" s="51">
        <f t="shared" ref="I31:L31" si="22">I12+I28</f>
        <v>-644.09999999999889</v>
      </c>
      <c r="J31" s="51">
        <f t="shared" si="22"/>
        <v>-523.60000000000014</v>
      </c>
      <c r="K31" s="51">
        <f t="shared" si="22"/>
        <v>-1144.8000000000013</v>
      </c>
      <c r="L31" s="51">
        <f t="shared" si="22"/>
        <v>-823.59999999999991</v>
      </c>
      <c r="M31" s="51">
        <f>M12+M28</f>
        <v>-3010.6999999999989</v>
      </c>
      <c r="N31" s="51">
        <f t="shared" ref="N31:Q31" si="23">N12+N28</f>
        <v>-424.39999999999918</v>
      </c>
      <c r="O31" s="51">
        <f t="shared" si="23"/>
        <v>-491.09999999999894</v>
      </c>
      <c r="P31" s="51">
        <f t="shared" si="23"/>
        <v>-1129.3000000000002</v>
      </c>
      <c r="Q31" s="51">
        <f t="shared" si="23"/>
        <v>-965.89999999999986</v>
      </c>
      <c r="R31" s="19">
        <v>20</v>
      </c>
    </row>
    <row r="32" spans="1:18" ht="15" customHeight="1" x14ac:dyDescent="0.25">
      <c r="A32" s="18">
        <v>21</v>
      </c>
      <c r="B32" s="49" t="s">
        <v>30</v>
      </c>
      <c r="C32" s="50">
        <f>C33+C36+C39+C42+C47</f>
        <v>2892.1000000000004</v>
      </c>
      <c r="D32" s="50">
        <f t="shared" ref="D32:G32" si="24">D33+D36+D39+D42+D47</f>
        <v>1614.7</v>
      </c>
      <c r="E32" s="50">
        <f t="shared" si="24"/>
        <v>439.4</v>
      </c>
      <c r="F32" s="50">
        <f t="shared" si="24"/>
        <v>493.70000000000005</v>
      </c>
      <c r="G32" s="50">
        <f t="shared" si="24"/>
        <v>344.30000000000018</v>
      </c>
      <c r="H32" s="50">
        <f>H33+H36+H39+H42+H47</f>
        <v>6663.0000000000009</v>
      </c>
      <c r="I32" s="50">
        <f t="shared" ref="I32:L32" si="25">I33+I36+I39+I42+I47</f>
        <v>2171.8999999999996</v>
      </c>
      <c r="J32" s="50">
        <f t="shared" si="25"/>
        <v>1264.3999999999996</v>
      </c>
      <c r="K32" s="50">
        <f t="shared" si="25"/>
        <v>1774.1</v>
      </c>
      <c r="L32" s="50">
        <f t="shared" si="25"/>
        <v>1452.6</v>
      </c>
      <c r="M32" s="50">
        <f>M33+M36+M39+M42+M47</f>
        <v>5115.6999999999989</v>
      </c>
      <c r="N32" s="50">
        <f t="shared" ref="N32:Q32" si="26">N33+N36+N39+N42+N47</f>
        <v>-132.90000000000009</v>
      </c>
      <c r="O32" s="50">
        <f t="shared" si="26"/>
        <v>2137.6999999999994</v>
      </c>
      <c r="P32" s="50">
        <f t="shared" si="26"/>
        <v>790.9000000000002</v>
      </c>
      <c r="Q32" s="50">
        <f t="shared" si="26"/>
        <v>2320</v>
      </c>
      <c r="R32" s="19">
        <v>21</v>
      </c>
    </row>
    <row r="33" spans="1:18" ht="15" customHeight="1" x14ac:dyDescent="0.25">
      <c r="A33" s="18">
        <v>22</v>
      </c>
      <c r="B33" s="35" t="s">
        <v>19</v>
      </c>
      <c r="C33" s="52">
        <f>C34+C35</f>
        <v>3966.2999999999997</v>
      </c>
      <c r="D33" s="52">
        <f t="shared" ref="D33:G33" si="27">D34+D35</f>
        <v>1039.3</v>
      </c>
      <c r="E33" s="52">
        <f t="shared" si="27"/>
        <v>1319</v>
      </c>
      <c r="F33" s="52">
        <f t="shared" si="27"/>
        <v>905.90000000000009</v>
      </c>
      <c r="G33" s="52">
        <f t="shared" si="27"/>
        <v>702.10000000000014</v>
      </c>
      <c r="H33" s="52">
        <f>H34+H35</f>
        <v>5041</v>
      </c>
      <c r="I33" s="52">
        <f t="shared" ref="I33:L33" si="28">I34+I35</f>
        <v>1139.9000000000001</v>
      </c>
      <c r="J33" s="52">
        <f t="shared" si="28"/>
        <v>1478.4999999999998</v>
      </c>
      <c r="K33" s="52">
        <f t="shared" si="28"/>
        <v>1445.1000000000001</v>
      </c>
      <c r="L33" s="52">
        <f t="shared" si="28"/>
        <v>977.50000000000011</v>
      </c>
      <c r="M33" s="52">
        <f>M34+M35</f>
        <v>5432.7999999999993</v>
      </c>
      <c r="N33" s="52">
        <f t="shared" ref="N33:Q33" si="29">N34+N35</f>
        <v>1222.1999999999998</v>
      </c>
      <c r="O33" s="52">
        <f t="shared" si="29"/>
        <v>1316.6999999999998</v>
      </c>
      <c r="P33" s="52">
        <f t="shared" si="29"/>
        <v>1448.3000000000002</v>
      </c>
      <c r="Q33" s="52">
        <f t="shared" si="29"/>
        <v>1445.6</v>
      </c>
      <c r="R33" s="19">
        <v>22</v>
      </c>
    </row>
    <row r="34" spans="1:18" ht="12" customHeight="1" x14ac:dyDescent="0.2">
      <c r="A34" s="18">
        <v>23</v>
      </c>
      <c r="B34" s="33" t="s">
        <v>54</v>
      </c>
      <c r="C34" s="15">
        <f>SUM(D34:G34)</f>
        <v>-527.9</v>
      </c>
      <c r="D34" s="15">
        <v>-85.2</v>
      </c>
      <c r="E34" s="15">
        <v>-145.79999999999998</v>
      </c>
      <c r="F34" s="15">
        <v>-80.3</v>
      </c>
      <c r="G34" s="15">
        <v>-216.59999999999997</v>
      </c>
      <c r="H34" s="15">
        <f>SUM(I34:L34)</f>
        <v>-184.5</v>
      </c>
      <c r="I34" s="15">
        <v>-48.79999999999999</v>
      </c>
      <c r="J34" s="15">
        <v>-22.2</v>
      </c>
      <c r="K34" s="15">
        <v>-82.2</v>
      </c>
      <c r="L34" s="15">
        <v>-31.3</v>
      </c>
      <c r="M34" s="15">
        <f>SUM(N34:Q34)</f>
        <v>113.59999999999991</v>
      </c>
      <c r="N34" s="15">
        <v>-101.9</v>
      </c>
      <c r="O34" s="15">
        <v>-103.00000000000001</v>
      </c>
      <c r="P34" s="15">
        <v>-119.60000000000001</v>
      </c>
      <c r="Q34" s="15">
        <v>438.09999999999997</v>
      </c>
      <c r="R34" s="19">
        <v>23</v>
      </c>
    </row>
    <row r="35" spans="1:18" ht="12" customHeight="1" x14ac:dyDescent="0.2">
      <c r="A35" s="18">
        <v>24</v>
      </c>
      <c r="B35" s="33" t="s">
        <v>55</v>
      </c>
      <c r="C35" s="15">
        <f>SUM(D35:G35)</f>
        <v>4494.2</v>
      </c>
      <c r="D35" s="15">
        <v>1124.5</v>
      </c>
      <c r="E35" s="15">
        <v>1464.8</v>
      </c>
      <c r="F35" s="15">
        <v>986.2</v>
      </c>
      <c r="G35" s="15">
        <v>918.7</v>
      </c>
      <c r="H35" s="15">
        <f>SUM(I35:L35)</f>
        <v>5225.5</v>
      </c>
      <c r="I35" s="15">
        <v>1188.7</v>
      </c>
      <c r="J35" s="15">
        <v>1500.6999999999998</v>
      </c>
      <c r="K35" s="15">
        <v>1527.3000000000002</v>
      </c>
      <c r="L35" s="15">
        <v>1008.8000000000001</v>
      </c>
      <c r="M35" s="15">
        <f>SUM(N35:Q35)</f>
        <v>5319.2</v>
      </c>
      <c r="N35" s="15">
        <v>1324.1</v>
      </c>
      <c r="O35" s="15">
        <v>1419.6999999999998</v>
      </c>
      <c r="P35" s="15">
        <v>1567.9</v>
      </c>
      <c r="Q35" s="15">
        <v>1007.5</v>
      </c>
      <c r="R35" s="19">
        <v>24</v>
      </c>
    </row>
    <row r="36" spans="1:18" ht="15" customHeight="1" x14ac:dyDescent="0.25">
      <c r="A36" s="18">
        <v>25</v>
      </c>
      <c r="B36" s="35" t="s">
        <v>20</v>
      </c>
      <c r="C36" s="52">
        <f>C37+C38</f>
        <v>-1471.1999999999998</v>
      </c>
      <c r="D36" s="52">
        <f t="shared" ref="D36:G36" si="30">D37+D38</f>
        <v>-847.30000000000007</v>
      </c>
      <c r="E36" s="52">
        <f t="shared" si="30"/>
        <v>-649.99999999999989</v>
      </c>
      <c r="F36" s="52">
        <f t="shared" si="30"/>
        <v>-409.00000000000006</v>
      </c>
      <c r="G36" s="52">
        <f t="shared" si="30"/>
        <v>435.09999999999991</v>
      </c>
      <c r="H36" s="52">
        <f>H37+H38</f>
        <v>-215.90000000000003</v>
      </c>
      <c r="I36" s="52">
        <f t="shared" ref="I36:L36" si="31">I37+I38</f>
        <v>-38.500000000000007</v>
      </c>
      <c r="J36" s="52">
        <f t="shared" si="31"/>
        <v>144</v>
      </c>
      <c r="K36" s="52">
        <f t="shared" si="31"/>
        <v>-280.3</v>
      </c>
      <c r="L36" s="52">
        <f t="shared" si="31"/>
        <v>-41.1</v>
      </c>
      <c r="M36" s="52">
        <f>M37+M38</f>
        <v>-570.00000000000023</v>
      </c>
      <c r="N36" s="52">
        <f t="shared" ref="N36:Q36" si="32">N37+N38</f>
        <v>-386.49999999999994</v>
      </c>
      <c r="O36" s="52">
        <f t="shared" si="32"/>
        <v>-338.5</v>
      </c>
      <c r="P36" s="52">
        <f t="shared" si="32"/>
        <v>-291.10000000000002</v>
      </c>
      <c r="Q36" s="52">
        <f t="shared" si="32"/>
        <v>446.09999999999991</v>
      </c>
      <c r="R36" s="19">
        <v>25</v>
      </c>
    </row>
    <row r="37" spans="1:18" ht="12" customHeight="1" x14ac:dyDescent="0.2">
      <c r="A37" s="18">
        <v>26</v>
      </c>
      <c r="B37" s="33" t="s">
        <v>56</v>
      </c>
      <c r="C37" s="15">
        <f>SUM(D37:G37)</f>
        <v>-254.60000000000002</v>
      </c>
      <c r="D37" s="15">
        <v>-107.6</v>
      </c>
      <c r="E37" s="15">
        <v>-5</v>
      </c>
      <c r="F37" s="15">
        <v>-5.3000000000000007</v>
      </c>
      <c r="G37" s="15">
        <v>-136.70000000000002</v>
      </c>
      <c r="H37" s="15">
        <f>SUM(I37:L37)</f>
        <v>-6.6999999999999984</v>
      </c>
      <c r="I37" s="15">
        <v>-9.1</v>
      </c>
      <c r="J37" s="15">
        <v>1.4</v>
      </c>
      <c r="K37" s="15">
        <v>-2.2000000000000002</v>
      </c>
      <c r="L37" s="15">
        <v>3.2</v>
      </c>
      <c r="M37" s="15">
        <f>SUM(N37:Q37)</f>
        <v>-15.700000000000003</v>
      </c>
      <c r="N37" s="15">
        <v>11.6</v>
      </c>
      <c r="O37" s="15">
        <v>-24.1</v>
      </c>
      <c r="P37" s="15">
        <v>-0.70000000000000018</v>
      </c>
      <c r="Q37" s="15">
        <v>-2.5</v>
      </c>
      <c r="R37" s="19">
        <v>26</v>
      </c>
    </row>
    <row r="38" spans="1:18" ht="12" customHeight="1" x14ac:dyDescent="0.2">
      <c r="A38" s="18">
        <v>27</v>
      </c>
      <c r="B38" s="33" t="s">
        <v>57</v>
      </c>
      <c r="C38" s="15">
        <f>SUM(D38:G38)</f>
        <v>-1216.5999999999999</v>
      </c>
      <c r="D38" s="15">
        <v>-739.7</v>
      </c>
      <c r="E38" s="15">
        <v>-644.99999999999989</v>
      </c>
      <c r="F38" s="15">
        <v>-403.70000000000005</v>
      </c>
      <c r="G38" s="15">
        <v>571.79999999999995</v>
      </c>
      <c r="H38" s="15">
        <f>SUM(I38:L38)</f>
        <v>-209.20000000000005</v>
      </c>
      <c r="I38" s="15">
        <v>-29.400000000000006</v>
      </c>
      <c r="J38" s="15">
        <v>142.6</v>
      </c>
      <c r="K38" s="15">
        <v>-278.10000000000002</v>
      </c>
      <c r="L38" s="15">
        <v>-44.300000000000004</v>
      </c>
      <c r="M38" s="15">
        <f>SUM(N38:Q38)</f>
        <v>-554.30000000000018</v>
      </c>
      <c r="N38" s="15">
        <v>-398.09999999999997</v>
      </c>
      <c r="O38" s="15">
        <v>-314.39999999999998</v>
      </c>
      <c r="P38" s="15">
        <v>-290.40000000000003</v>
      </c>
      <c r="Q38" s="15">
        <v>448.59999999999991</v>
      </c>
      <c r="R38" s="19">
        <v>27</v>
      </c>
    </row>
    <row r="39" spans="1:18" ht="15" customHeight="1" x14ac:dyDescent="0.25">
      <c r="A39" s="18">
        <v>28</v>
      </c>
      <c r="B39" s="35" t="s">
        <v>21</v>
      </c>
      <c r="C39" s="52">
        <f>C40+C41</f>
        <v>778.2</v>
      </c>
      <c r="D39" s="52">
        <f t="shared" ref="D39:G39" si="33">D40+D41</f>
        <v>787.2</v>
      </c>
      <c r="E39" s="52">
        <f t="shared" si="33"/>
        <v>-29.5</v>
      </c>
      <c r="F39" s="52">
        <f t="shared" si="33"/>
        <v>23.199999999999989</v>
      </c>
      <c r="G39" s="52">
        <f t="shared" si="33"/>
        <v>-2.7</v>
      </c>
      <c r="H39" s="52">
        <f>H40+H41</f>
        <v>1144.4999999999998</v>
      </c>
      <c r="I39" s="52">
        <f t="shared" ref="I39:L39" si="34">I40+I41</f>
        <v>1087.5</v>
      </c>
      <c r="J39" s="52">
        <f t="shared" si="34"/>
        <v>3.6</v>
      </c>
      <c r="K39" s="52">
        <f t="shared" si="34"/>
        <v>2.1</v>
      </c>
      <c r="L39" s="52">
        <f t="shared" si="34"/>
        <v>51.3</v>
      </c>
      <c r="M39" s="52">
        <f>M40+M41</f>
        <v>1011.8</v>
      </c>
      <c r="N39" s="52">
        <f t="shared" ref="N39:Q39" si="35">N40+N41</f>
        <v>-5.5</v>
      </c>
      <c r="O39" s="52">
        <f t="shared" si="35"/>
        <v>998.39999999999986</v>
      </c>
      <c r="P39" s="52">
        <f t="shared" si="35"/>
        <v>0.1</v>
      </c>
      <c r="Q39" s="52">
        <f t="shared" si="35"/>
        <v>18.800000000000011</v>
      </c>
      <c r="R39" s="19">
        <v>28</v>
      </c>
    </row>
    <row r="40" spans="1:18" ht="12" customHeight="1" x14ac:dyDescent="0.2">
      <c r="A40" s="18">
        <v>29</v>
      </c>
      <c r="B40" s="33" t="s">
        <v>58</v>
      </c>
      <c r="C40" s="15">
        <f>SUM(D40:G40)</f>
        <v>0</v>
      </c>
      <c r="D40" s="22">
        <v>0</v>
      </c>
      <c r="E40" s="22">
        <v>0</v>
      </c>
      <c r="F40" s="22">
        <v>0</v>
      </c>
      <c r="G40" s="22">
        <v>0</v>
      </c>
      <c r="H40" s="22">
        <f>SUM(I40:L40)</f>
        <v>0</v>
      </c>
      <c r="I40" s="22">
        <v>0</v>
      </c>
      <c r="J40" s="22">
        <v>0</v>
      </c>
      <c r="K40" s="22">
        <v>0</v>
      </c>
      <c r="L40" s="22">
        <v>0</v>
      </c>
      <c r="M40" s="15">
        <f>SUM(N40:Q40)</f>
        <v>0</v>
      </c>
      <c r="N40" s="22">
        <v>0</v>
      </c>
      <c r="O40" s="22">
        <v>0</v>
      </c>
      <c r="P40" s="22">
        <v>0</v>
      </c>
      <c r="Q40" s="22">
        <v>0</v>
      </c>
      <c r="R40" s="19">
        <v>29</v>
      </c>
    </row>
    <row r="41" spans="1:18" ht="12" customHeight="1" x14ac:dyDescent="0.2">
      <c r="A41" s="18">
        <v>30</v>
      </c>
      <c r="B41" s="33" t="s">
        <v>59</v>
      </c>
      <c r="C41" s="15">
        <f>SUM(D41:G41)</f>
        <v>778.2</v>
      </c>
      <c r="D41" s="15">
        <v>787.2</v>
      </c>
      <c r="E41" s="15">
        <v>-29.5</v>
      </c>
      <c r="F41" s="15">
        <v>23.199999999999989</v>
      </c>
      <c r="G41" s="15">
        <v>-2.7</v>
      </c>
      <c r="H41" s="15">
        <f>SUM(I41:L41)</f>
        <v>1144.4999999999998</v>
      </c>
      <c r="I41" s="15">
        <v>1087.5</v>
      </c>
      <c r="J41" s="15">
        <v>3.6</v>
      </c>
      <c r="K41" s="15">
        <v>2.1</v>
      </c>
      <c r="L41" s="15">
        <v>51.3</v>
      </c>
      <c r="M41" s="15">
        <f>SUM(N41:Q41)</f>
        <v>1011.8</v>
      </c>
      <c r="N41" s="15">
        <v>-5.5</v>
      </c>
      <c r="O41" s="15">
        <v>998.39999999999986</v>
      </c>
      <c r="P41" s="15">
        <v>0.1</v>
      </c>
      <c r="Q41" s="15">
        <v>18.800000000000011</v>
      </c>
      <c r="R41" s="19">
        <v>30</v>
      </c>
    </row>
    <row r="42" spans="1:18" ht="15" customHeight="1" x14ac:dyDescent="0.25">
      <c r="A42" s="18">
        <v>31</v>
      </c>
      <c r="B42" s="35" t="s">
        <v>22</v>
      </c>
      <c r="C42" s="52">
        <f>C43+C44+C45+C46</f>
        <v>-5678.7999999999993</v>
      </c>
      <c r="D42" s="52">
        <f t="shared" ref="D42:G42" si="36">D43+D44+D45+D46</f>
        <v>-388.59999999999985</v>
      </c>
      <c r="E42" s="52">
        <f t="shared" si="36"/>
        <v>-1591.6</v>
      </c>
      <c r="F42" s="52">
        <f t="shared" si="36"/>
        <v>-770.1</v>
      </c>
      <c r="G42" s="52">
        <f t="shared" si="36"/>
        <v>-2928.5</v>
      </c>
      <c r="H42" s="52">
        <f>H43+H44+H45+H46</f>
        <v>257.59999999999991</v>
      </c>
      <c r="I42" s="52">
        <f t="shared" ref="I42:L42" si="37">I43+I44+I45+I46</f>
        <v>1712.4999999999998</v>
      </c>
      <c r="J42" s="52">
        <f t="shared" si="37"/>
        <v>-462.5</v>
      </c>
      <c r="K42" s="52">
        <f t="shared" si="37"/>
        <v>-52.999999999999943</v>
      </c>
      <c r="L42" s="52">
        <f t="shared" si="37"/>
        <v>-939.4</v>
      </c>
      <c r="M42" s="52">
        <f>M43+M44+M45+M46</f>
        <v>3162.4999999999995</v>
      </c>
      <c r="N42" s="52">
        <f t="shared" ref="N42:Q42" si="38">N43+N44+N45+N46</f>
        <v>460</v>
      </c>
      <c r="O42" s="52">
        <f t="shared" si="38"/>
        <v>2391.6999999999998</v>
      </c>
      <c r="P42" s="52">
        <f t="shared" si="38"/>
        <v>-205.70000000000016</v>
      </c>
      <c r="Q42" s="52">
        <f t="shared" si="38"/>
        <v>516.50000000000011</v>
      </c>
      <c r="R42" s="19">
        <v>31</v>
      </c>
    </row>
    <row r="43" spans="1:18" ht="12" customHeight="1" x14ac:dyDescent="0.2">
      <c r="A43" s="18">
        <v>32</v>
      </c>
      <c r="B43" s="33" t="s">
        <v>60</v>
      </c>
      <c r="C43" s="15">
        <f>SUM(D43:G43)</f>
        <v>0</v>
      </c>
      <c r="D43" s="22">
        <v>0</v>
      </c>
      <c r="E43" s="22">
        <v>0</v>
      </c>
      <c r="F43" s="22">
        <v>0</v>
      </c>
      <c r="G43" s="22">
        <v>0</v>
      </c>
      <c r="H43" s="22">
        <f>SUM(I43:L43)</f>
        <v>0</v>
      </c>
      <c r="I43" s="22">
        <v>0</v>
      </c>
      <c r="J43" s="22">
        <v>0</v>
      </c>
      <c r="K43" s="22">
        <v>0</v>
      </c>
      <c r="L43" s="22">
        <v>0</v>
      </c>
      <c r="M43" s="15">
        <f>SUM(N43:Q43)</f>
        <v>0</v>
      </c>
      <c r="N43" s="22">
        <v>0</v>
      </c>
      <c r="O43" s="22">
        <v>0</v>
      </c>
      <c r="P43" s="22">
        <v>0</v>
      </c>
      <c r="Q43" s="22">
        <v>0</v>
      </c>
      <c r="R43" s="19">
        <v>32</v>
      </c>
    </row>
    <row r="44" spans="1:18" ht="12" customHeight="1" x14ac:dyDescent="0.2">
      <c r="A44" s="18">
        <v>33</v>
      </c>
      <c r="B44" s="33" t="s">
        <v>61</v>
      </c>
      <c r="C44" s="15">
        <f t="shared" ref="C44:C51" si="39">SUM(D44:G44)</f>
        <v>145.4</v>
      </c>
      <c r="D44" s="15">
        <v>-77</v>
      </c>
      <c r="E44" s="15">
        <v>149.5</v>
      </c>
      <c r="F44" s="15">
        <v>-16.600000000000001</v>
      </c>
      <c r="G44" s="15">
        <v>89.5</v>
      </c>
      <c r="H44" s="15">
        <f t="shared" ref="H44:H51" si="40">SUM(I44:L44)</f>
        <v>-14.900000000000006</v>
      </c>
      <c r="I44" s="15">
        <v>-44.800000000000004</v>
      </c>
      <c r="J44" s="15">
        <v>-18.899999999999999</v>
      </c>
      <c r="K44" s="15">
        <v>12.100000000000001</v>
      </c>
      <c r="L44" s="15">
        <v>36.699999999999996</v>
      </c>
      <c r="M44" s="15">
        <f>SUM(N44:Q44)</f>
        <v>243.3</v>
      </c>
      <c r="N44" s="15">
        <v>-193.2</v>
      </c>
      <c r="O44" s="15">
        <v>315</v>
      </c>
      <c r="P44" s="15">
        <v>60</v>
      </c>
      <c r="Q44" s="15">
        <v>61.5</v>
      </c>
      <c r="R44" s="19">
        <v>33</v>
      </c>
    </row>
    <row r="45" spans="1:18" ht="12" customHeight="1" x14ac:dyDescent="0.2">
      <c r="A45" s="18">
        <v>34</v>
      </c>
      <c r="B45" s="33" t="s">
        <v>62</v>
      </c>
      <c r="C45" s="15">
        <f t="shared" si="39"/>
        <v>-3613.5999999999995</v>
      </c>
      <c r="D45" s="15">
        <v>-22.999999999999957</v>
      </c>
      <c r="E45" s="15">
        <v>-1225.0999999999999</v>
      </c>
      <c r="F45" s="15">
        <v>9.2000000000000028</v>
      </c>
      <c r="G45" s="15">
        <v>-2374.6999999999998</v>
      </c>
      <c r="H45" s="15">
        <f t="shared" si="40"/>
        <v>1590.7999999999997</v>
      </c>
      <c r="I45" s="15">
        <v>2566.1</v>
      </c>
      <c r="J45" s="15">
        <v>-277.89999999999998</v>
      </c>
      <c r="K45" s="15">
        <v>332.59999999999997</v>
      </c>
      <c r="L45" s="15">
        <v>-1030</v>
      </c>
      <c r="M45" s="15">
        <f>SUM(N45:Q45)</f>
        <v>5562.4</v>
      </c>
      <c r="N45" s="15">
        <v>1513.7</v>
      </c>
      <c r="O45" s="15">
        <v>2826.7</v>
      </c>
      <c r="P45" s="15">
        <v>682.09999999999991</v>
      </c>
      <c r="Q45" s="15">
        <v>539.90000000000009</v>
      </c>
      <c r="R45" s="19">
        <v>34</v>
      </c>
    </row>
    <row r="46" spans="1:18" ht="12" customHeight="1" x14ac:dyDescent="0.2">
      <c r="A46" s="18">
        <v>35</v>
      </c>
      <c r="B46" s="33" t="s">
        <v>63</v>
      </c>
      <c r="C46" s="15">
        <f t="shared" si="39"/>
        <v>-2210.6</v>
      </c>
      <c r="D46" s="15">
        <v>-288.59999999999991</v>
      </c>
      <c r="E46" s="15">
        <v>-515.99999999999989</v>
      </c>
      <c r="F46" s="15">
        <v>-762.7</v>
      </c>
      <c r="G46" s="15">
        <v>-643.30000000000007</v>
      </c>
      <c r="H46" s="15">
        <f t="shared" si="40"/>
        <v>-1318.2999999999997</v>
      </c>
      <c r="I46" s="15">
        <v>-808.8</v>
      </c>
      <c r="J46" s="15">
        <v>-165.70000000000007</v>
      </c>
      <c r="K46" s="15">
        <v>-397.69999999999993</v>
      </c>
      <c r="L46" s="15">
        <v>53.9</v>
      </c>
      <c r="M46" s="15">
        <f>SUM(N46:Q46)</f>
        <v>-2643.2000000000003</v>
      </c>
      <c r="N46" s="15">
        <v>-860.5</v>
      </c>
      <c r="O46" s="15">
        <v>-750</v>
      </c>
      <c r="P46" s="15">
        <v>-947.80000000000007</v>
      </c>
      <c r="Q46" s="15">
        <v>-84.90000000000002</v>
      </c>
      <c r="R46" s="19">
        <v>35</v>
      </c>
    </row>
    <row r="47" spans="1:18" ht="15" customHeight="1" x14ac:dyDescent="0.25">
      <c r="A47" s="18">
        <v>36</v>
      </c>
      <c r="B47" s="35" t="s">
        <v>23</v>
      </c>
      <c r="C47" s="52">
        <f>C48+C49+C50+C51</f>
        <v>5297.5999999999995</v>
      </c>
      <c r="D47" s="52">
        <f t="shared" ref="D47:G47" si="41">D48+D49+D50+D51</f>
        <v>1024.0999999999999</v>
      </c>
      <c r="E47" s="52">
        <f t="shared" si="41"/>
        <v>1391.4999999999998</v>
      </c>
      <c r="F47" s="52">
        <f t="shared" si="41"/>
        <v>743.7</v>
      </c>
      <c r="G47" s="52">
        <f t="shared" si="41"/>
        <v>2138.3000000000002</v>
      </c>
      <c r="H47" s="52">
        <f>H48+H49+H50+H51</f>
        <v>435.79999999999978</v>
      </c>
      <c r="I47" s="52">
        <f t="shared" ref="I47:L47" si="42">I48+I49+I50+I51</f>
        <v>-1729.5</v>
      </c>
      <c r="J47" s="52">
        <f t="shared" si="42"/>
        <v>100.80000000000001</v>
      </c>
      <c r="K47" s="52">
        <f t="shared" si="42"/>
        <v>660.19999999999993</v>
      </c>
      <c r="L47" s="52">
        <f t="shared" si="42"/>
        <v>1404.2999999999997</v>
      </c>
      <c r="M47" s="52">
        <f>M48+M49+M50+M51</f>
        <v>-3921.3999999999996</v>
      </c>
      <c r="N47" s="52">
        <f t="shared" ref="N47:Q47" si="43">N48+N49+N50+N51</f>
        <v>-1423.1</v>
      </c>
      <c r="O47" s="52">
        <f t="shared" si="43"/>
        <v>-2230.6</v>
      </c>
      <c r="P47" s="52">
        <f t="shared" si="43"/>
        <v>-160.69999999999979</v>
      </c>
      <c r="Q47" s="52">
        <f t="shared" si="43"/>
        <v>-106.99999999999991</v>
      </c>
      <c r="R47" s="19">
        <v>36</v>
      </c>
    </row>
    <row r="48" spans="1:18" ht="12" customHeight="1" x14ac:dyDescent="0.2">
      <c r="A48" s="18">
        <v>37</v>
      </c>
      <c r="B48" s="33" t="s">
        <v>64</v>
      </c>
      <c r="C48" s="15">
        <f t="shared" si="39"/>
        <v>-18.5</v>
      </c>
      <c r="D48" s="15">
        <v>-4.5999999999999996</v>
      </c>
      <c r="E48" s="15">
        <v>-7.5</v>
      </c>
      <c r="F48" s="15">
        <v>0.60000000000000009</v>
      </c>
      <c r="G48" s="15">
        <v>-7.0000000000000009</v>
      </c>
      <c r="H48" s="15">
        <f t="shared" si="40"/>
        <v>-13.4</v>
      </c>
      <c r="I48" s="15">
        <v>-3.6</v>
      </c>
      <c r="J48" s="15">
        <v>-0.29999999999999993</v>
      </c>
      <c r="K48" s="15">
        <v>-7.7</v>
      </c>
      <c r="L48" s="15">
        <v>-1.8</v>
      </c>
      <c r="M48" s="15">
        <f>SUM(N48:Q48)</f>
        <v>9.6000000000000014</v>
      </c>
      <c r="N48" s="15">
        <v>-2.6</v>
      </c>
      <c r="O48" s="15">
        <v>3.2</v>
      </c>
      <c r="P48" s="15">
        <v>28.400000000000002</v>
      </c>
      <c r="Q48" s="15">
        <v>-19.400000000000002</v>
      </c>
      <c r="R48" s="19">
        <v>37</v>
      </c>
    </row>
    <row r="49" spans="1:18" ht="12" customHeight="1" x14ac:dyDescent="0.2">
      <c r="A49" s="18">
        <v>38</v>
      </c>
      <c r="B49" s="33" t="s">
        <v>65</v>
      </c>
      <c r="C49" s="15">
        <f t="shared" si="39"/>
        <v>474.60000000000008</v>
      </c>
      <c r="D49" s="15">
        <v>-30.800000000000008</v>
      </c>
      <c r="E49" s="15">
        <v>-28.70000000000001</v>
      </c>
      <c r="F49" s="15">
        <v>635.30000000000007</v>
      </c>
      <c r="G49" s="15">
        <v>-101.2</v>
      </c>
      <c r="H49" s="15">
        <f t="shared" si="40"/>
        <v>197.1</v>
      </c>
      <c r="I49" s="15">
        <v>36.599999999999994</v>
      </c>
      <c r="J49" s="15">
        <v>-74.200000000000017</v>
      </c>
      <c r="K49" s="15">
        <v>-84.6</v>
      </c>
      <c r="L49" s="15">
        <v>319.3</v>
      </c>
      <c r="M49" s="15">
        <f>SUM(N49:Q49)</f>
        <v>340.30000000000007</v>
      </c>
      <c r="N49" s="15">
        <v>323.8</v>
      </c>
      <c r="O49" s="15">
        <v>-229.79999999999998</v>
      </c>
      <c r="P49" s="15">
        <v>144.9</v>
      </c>
      <c r="Q49" s="15">
        <v>101.40000000000003</v>
      </c>
      <c r="R49" s="19">
        <v>38</v>
      </c>
    </row>
    <row r="50" spans="1:18" ht="12" customHeight="1" x14ac:dyDescent="0.2">
      <c r="A50" s="18">
        <v>39</v>
      </c>
      <c r="B50" s="33" t="s">
        <v>66</v>
      </c>
      <c r="C50" s="15">
        <f t="shared" si="39"/>
        <v>4916.7999999999993</v>
      </c>
      <c r="D50" s="15">
        <v>1203.5999999999999</v>
      </c>
      <c r="E50" s="15">
        <v>1364.7999999999997</v>
      </c>
      <c r="F50" s="15">
        <v>110.09999999999988</v>
      </c>
      <c r="G50" s="15">
        <v>2238.3000000000002</v>
      </c>
      <c r="H50" s="15">
        <f t="shared" si="40"/>
        <v>231.5999999999998</v>
      </c>
      <c r="I50" s="15">
        <v>-1776.3</v>
      </c>
      <c r="J50" s="15">
        <v>171.10000000000002</v>
      </c>
      <c r="K50" s="15">
        <v>760.49999999999989</v>
      </c>
      <c r="L50" s="15">
        <v>1076.2999999999997</v>
      </c>
      <c r="M50" s="15">
        <f>SUM(N50:Q50)</f>
        <v>-4324.3999999999996</v>
      </c>
      <c r="N50" s="15">
        <v>-1754.2</v>
      </c>
      <c r="O50" s="15">
        <v>-2007.4</v>
      </c>
      <c r="P50" s="15">
        <v>-343.39999999999981</v>
      </c>
      <c r="Q50" s="15">
        <v>-219.39999999999995</v>
      </c>
      <c r="R50" s="19">
        <v>39</v>
      </c>
    </row>
    <row r="51" spans="1:18" ht="12" customHeight="1" x14ac:dyDescent="0.2">
      <c r="A51" s="18">
        <v>40</v>
      </c>
      <c r="B51" s="33" t="s">
        <v>67</v>
      </c>
      <c r="C51" s="15">
        <f t="shared" si="39"/>
        <v>-75.3</v>
      </c>
      <c r="D51" s="15">
        <v>-144.1</v>
      </c>
      <c r="E51" s="15">
        <v>62.899999999999991</v>
      </c>
      <c r="F51" s="15">
        <v>-2.3000000000000043</v>
      </c>
      <c r="G51" s="15">
        <v>8.1999999999999993</v>
      </c>
      <c r="H51" s="15">
        <f t="shared" si="40"/>
        <v>20.500000000000014</v>
      </c>
      <c r="I51" s="15">
        <v>13.800000000000002</v>
      </c>
      <c r="J51" s="15">
        <v>4.2000000000000037</v>
      </c>
      <c r="K51" s="15">
        <v>-7.9999999999999956</v>
      </c>
      <c r="L51" s="15">
        <v>10.500000000000004</v>
      </c>
      <c r="M51" s="15">
        <f>SUM(N51:Q51)</f>
        <v>53.100000000000009</v>
      </c>
      <c r="N51" s="15">
        <v>9.9000000000000021</v>
      </c>
      <c r="O51" s="15">
        <v>3.4</v>
      </c>
      <c r="P51" s="15">
        <v>9.4000000000000039</v>
      </c>
      <c r="Q51" s="15">
        <v>30.400000000000002</v>
      </c>
      <c r="R51" s="19">
        <v>40</v>
      </c>
    </row>
    <row r="52" spans="1:18" ht="15" customHeight="1" x14ac:dyDescent="0.25">
      <c r="A52" s="18">
        <v>41</v>
      </c>
      <c r="B52" s="35" t="s">
        <v>24</v>
      </c>
      <c r="C52" s="51">
        <f>C31+C32</f>
        <v>-1354.8999999999978</v>
      </c>
      <c r="D52" s="51">
        <f t="shared" ref="D52:Q52" si="44">D31+D32</f>
        <v>584.60000000000059</v>
      </c>
      <c r="E52" s="51">
        <f t="shared" si="44"/>
        <v>-586.30000000000075</v>
      </c>
      <c r="F52" s="51">
        <f t="shared" si="44"/>
        <v>-1169.7999999999995</v>
      </c>
      <c r="G52" s="51">
        <f t="shared" si="44"/>
        <v>-183.39999999999907</v>
      </c>
      <c r="H52" s="51">
        <f t="shared" si="44"/>
        <v>3526.9000000000024</v>
      </c>
      <c r="I52" s="51">
        <f t="shared" si="44"/>
        <v>1527.8000000000006</v>
      </c>
      <c r="J52" s="51">
        <f t="shared" si="44"/>
        <v>740.7999999999995</v>
      </c>
      <c r="K52" s="51">
        <f t="shared" si="44"/>
        <v>629.29999999999859</v>
      </c>
      <c r="L52" s="51">
        <f t="shared" si="44"/>
        <v>629</v>
      </c>
      <c r="M52" s="51">
        <f t="shared" si="44"/>
        <v>2105</v>
      </c>
      <c r="N52" s="51">
        <f t="shared" si="44"/>
        <v>-557.29999999999927</v>
      </c>
      <c r="O52" s="51">
        <f t="shared" si="44"/>
        <v>1646.6000000000004</v>
      </c>
      <c r="P52" s="51">
        <f t="shared" si="44"/>
        <v>-338.4</v>
      </c>
      <c r="Q52" s="51">
        <f t="shared" si="44"/>
        <v>1354.1000000000001</v>
      </c>
      <c r="R52" s="19">
        <v>41</v>
      </c>
    </row>
    <row r="53" spans="1:18" ht="15" customHeight="1" x14ac:dyDescent="0.25">
      <c r="A53" s="18">
        <v>42</v>
      </c>
      <c r="B53" s="49" t="s">
        <v>25</v>
      </c>
      <c r="C53" s="50">
        <f>-C52-C55</f>
        <v>370.49999999999773</v>
      </c>
      <c r="D53" s="50">
        <f>-D52-D55</f>
        <v>269.2999999999995</v>
      </c>
      <c r="E53" s="50">
        <f t="shared" ref="E53:M53" si="45">-E52-E55</f>
        <v>-226.49999999999932</v>
      </c>
      <c r="F53" s="50">
        <f t="shared" si="45"/>
        <v>509.69999999999948</v>
      </c>
      <c r="G53" s="50">
        <f t="shared" si="45"/>
        <v>-182.00000000000091</v>
      </c>
      <c r="H53" s="50">
        <f t="shared" si="45"/>
        <v>-2199.7000000000025</v>
      </c>
      <c r="I53" s="50">
        <f>-I52-I55</f>
        <v>-386.10000000000082</v>
      </c>
      <c r="J53" s="50">
        <f t="shared" ref="J53:L53" si="46">-J52-J55</f>
        <v>-589.7999999999995</v>
      </c>
      <c r="K53" s="50">
        <f t="shared" si="46"/>
        <v>-871.19999999999868</v>
      </c>
      <c r="L53" s="50">
        <f t="shared" si="46"/>
        <v>-352.59999999999997</v>
      </c>
      <c r="M53" s="50">
        <f t="shared" si="45"/>
        <v>-3401.4</v>
      </c>
      <c r="N53" s="50">
        <f>-N52-N55</f>
        <v>-333.1000000000007</v>
      </c>
      <c r="O53" s="50">
        <f t="shared" ref="O53:Q53" si="47">-O52-O55</f>
        <v>-614.80000000000041</v>
      </c>
      <c r="P53" s="50">
        <f t="shared" si="47"/>
        <v>-966.9000000000002</v>
      </c>
      <c r="Q53" s="50">
        <f t="shared" si="47"/>
        <v>-1486.6000000000001</v>
      </c>
      <c r="R53" s="19">
        <v>42</v>
      </c>
    </row>
    <row r="54" spans="1:18" ht="15" customHeight="1" x14ac:dyDescent="0.25">
      <c r="A54" s="18">
        <v>43</v>
      </c>
      <c r="B54" s="35" t="s">
        <v>26</v>
      </c>
      <c r="C54" s="51">
        <f>C52+C53</f>
        <v>-984.40000000000009</v>
      </c>
      <c r="D54" s="51">
        <f>D52+D53</f>
        <v>853.90000000000009</v>
      </c>
      <c r="E54" s="51">
        <f t="shared" ref="E54:M54" si="48">E52+E53</f>
        <v>-812.80000000000007</v>
      </c>
      <c r="F54" s="51">
        <f t="shared" si="48"/>
        <v>-660.1</v>
      </c>
      <c r="G54" s="51">
        <f t="shared" si="48"/>
        <v>-365.4</v>
      </c>
      <c r="H54" s="51">
        <f t="shared" si="48"/>
        <v>1327.1999999999998</v>
      </c>
      <c r="I54" s="51">
        <f>I52+I53</f>
        <v>1141.6999999999998</v>
      </c>
      <c r="J54" s="51">
        <f t="shared" ref="J54:L54" si="49">J52+J53</f>
        <v>151</v>
      </c>
      <c r="K54" s="51">
        <f t="shared" si="49"/>
        <v>-241.90000000000009</v>
      </c>
      <c r="L54" s="51">
        <f t="shared" si="49"/>
        <v>276.40000000000003</v>
      </c>
      <c r="M54" s="51">
        <f t="shared" si="48"/>
        <v>-1296.4000000000001</v>
      </c>
      <c r="N54" s="51">
        <f>N52+N53</f>
        <v>-890.4</v>
      </c>
      <c r="O54" s="51">
        <f t="shared" ref="O54:Q54" si="50">O52+O53</f>
        <v>1031.8</v>
      </c>
      <c r="P54" s="51">
        <f t="shared" si="50"/>
        <v>-1305.3000000000002</v>
      </c>
      <c r="Q54" s="51">
        <f t="shared" si="50"/>
        <v>-132.5</v>
      </c>
      <c r="R54" s="19">
        <v>43</v>
      </c>
    </row>
    <row r="55" spans="1:18" ht="15" customHeight="1" x14ac:dyDescent="0.25">
      <c r="A55" s="18">
        <v>44</v>
      </c>
      <c r="B55" s="49" t="s">
        <v>27</v>
      </c>
      <c r="C55" s="50">
        <f>C56+C57+C58</f>
        <v>984.40000000000009</v>
      </c>
      <c r="D55" s="50">
        <f t="shared" ref="D55:G55" si="51">D56+D57+D58</f>
        <v>-853.90000000000009</v>
      </c>
      <c r="E55" s="50">
        <f t="shared" si="51"/>
        <v>812.80000000000007</v>
      </c>
      <c r="F55" s="50">
        <f t="shared" si="51"/>
        <v>660.1</v>
      </c>
      <c r="G55" s="50">
        <f t="shared" si="51"/>
        <v>365.4</v>
      </c>
      <c r="H55" s="50">
        <f>H56+H57+H58</f>
        <v>-1327.1999999999998</v>
      </c>
      <c r="I55" s="50">
        <f t="shared" ref="I55:L55" si="52">I56+I57+I58</f>
        <v>-1141.6999999999998</v>
      </c>
      <c r="J55" s="50">
        <f t="shared" si="52"/>
        <v>-151</v>
      </c>
      <c r="K55" s="50">
        <f t="shared" si="52"/>
        <v>241.90000000000009</v>
      </c>
      <c r="L55" s="50">
        <f t="shared" si="52"/>
        <v>-276.40000000000003</v>
      </c>
      <c r="M55" s="50">
        <f>M56+M57+M58</f>
        <v>1296.4000000000001</v>
      </c>
      <c r="N55" s="50">
        <f t="shared" ref="N55:Q55" si="53">N56+N57+N58</f>
        <v>890.4</v>
      </c>
      <c r="O55" s="50">
        <f t="shared" si="53"/>
        <v>-1031.8</v>
      </c>
      <c r="P55" s="50">
        <f t="shared" si="53"/>
        <v>1305.3000000000002</v>
      </c>
      <c r="Q55" s="50">
        <f t="shared" si="53"/>
        <v>132.5</v>
      </c>
      <c r="R55" s="19">
        <v>44</v>
      </c>
    </row>
    <row r="56" spans="1:18" ht="12" customHeight="1" x14ac:dyDescent="0.2">
      <c r="A56" s="18">
        <v>45</v>
      </c>
      <c r="B56" s="33" t="s">
        <v>28</v>
      </c>
      <c r="C56" s="15">
        <f t="shared" ref="C56:C58" si="54">SUM(D56:G56)</f>
        <v>77.599999999999994</v>
      </c>
      <c r="D56" s="15">
        <v>-768.2</v>
      </c>
      <c r="E56" s="15">
        <v>395.70000000000005</v>
      </c>
      <c r="F56" s="15">
        <v>233.1</v>
      </c>
      <c r="G56" s="15">
        <v>217</v>
      </c>
      <c r="H56" s="15">
        <f t="shared" ref="H56:H58" si="55">SUM(I56:L56)</f>
        <v>-608.89999999999986</v>
      </c>
      <c r="I56" s="15">
        <v>-793.69999999999993</v>
      </c>
      <c r="J56" s="15">
        <v>-76.599999999999994</v>
      </c>
      <c r="K56" s="15">
        <v>661.2</v>
      </c>
      <c r="L56" s="15">
        <v>-399.8</v>
      </c>
      <c r="M56" s="15">
        <f>SUM(N56:Q56)</f>
        <v>971.2</v>
      </c>
      <c r="N56" s="15">
        <v>747</v>
      </c>
      <c r="O56" s="15">
        <v>-587.59999999999991</v>
      </c>
      <c r="P56" s="15">
        <v>561.5</v>
      </c>
      <c r="Q56" s="15">
        <v>250.29999999999998</v>
      </c>
      <c r="R56" s="19">
        <v>45</v>
      </c>
    </row>
    <row r="57" spans="1:18" ht="12" customHeight="1" x14ac:dyDescent="0.2">
      <c r="A57" s="18">
        <v>46</v>
      </c>
      <c r="B57" s="33" t="s">
        <v>32</v>
      </c>
      <c r="C57" s="15">
        <f t="shared" si="54"/>
        <v>0</v>
      </c>
      <c r="D57" s="22">
        <v>0</v>
      </c>
      <c r="E57" s="22">
        <v>0</v>
      </c>
      <c r="F57" s="22">
        <v>0</v>
      </c>
      <c r="G57" s="22">
        <v>0</v>
      </c>
      <c r="H57" s="22">
        <f t="shared" si="55"/>
        <v>0</v>
      </c>
      <c r="I57" s="22">
        <v>0</v>
      </c>
      <c r="J57" s="22">
        <v>0</v>
      </c>
      <c r="K57" s="22">
        <v>0</v>
      </c>
      <c r="L57" s="22">
        <v>0</v>
      </c>
      <c r="M57" s="15">
        <f>SUM(N57:Q57)</f>
        <v>0</v>
      </c>
      <c r="N57" s="22">
        <v>0</v>
      </c>
      <c r="O57" s="22">
        <v>0</v>
      </c>
      <c r="P57" s="22">
        <v>0</v>
      </c>
      <c r="Q57" s="22">
        <v>0</v>
      </c>
      <c r="R57" s="19">
        <v>46</v>
      </c>
    </row>
    <row r="58" spans="1:18" ht="12" customHeight="1" x14ac:dyDescent="0.2">
      <c r="A58" s="18">
        <v>47</v>
      </c>
      <c r="B58" s="33" t="s">
        <v>29</v>
      </c>
      <c r="C58" s="15">
        <f t="shared" si="54"/>
        <v>906.80000000000007</v>
      </c>
      <c r="D58" s="15">
        <v>-85.699999999999989</v>
      </c>
      <c r="E58" s="15">
        <v>417.1</v>
      </c>
      <c r="F58" s="15">
        <v>427</v>
      </c>
      <c r="G58" s="15">
        <v>148.4</v>
      </c>
      <c r="H58" s="15">
        <f t="shared" si="55"/>
        <v>-718.3</v>
      </c>
      <c r="I58" s="15">
        <v>-348</v>
      </c>
      <c r="J58" s="15">
        <v>-74.400000000000006</v>
      </c>
      <c r="K58" s="15">
        <v>-419.29999999999995</v>
      </c>
      <c r="L58" s="15">
        <v>123.39999999999999</v>
      </c>
      <c r="M58" s="15">
        <f>SUM(N58:Q58)</f>
        <v>325.20000000000016</v>
      </c>
      <c r="N58" s="15">
        <v>143.4</v>
      </c>
      <c r="O58" s="15">
        <v>-444.2</v>
      </c>
      <c r="P58" s="15">
        <v>743.80000000000007</v>
      </c>
      <c r="Q58" s="15">
        <v>-117.79999999999998</v>
      </c>
      <c r="R58" s="19">
        <v>47</v>
      </c>
    </row>
    <row r="59" spans="1:18" ht="6" customHeight="1" x14ac:dyDescent="0.2">
      <c r="A59" s="29"/>
      <c r="B59" s="34"/>
      <c r="C59" s="20"/>
      <c r="D59" s="20"/>
      <c r="E59" s="20"/>
      <c r="F59" s="20"/>
      <c r="G59" s="20"/>
      <c r="H59" s="20"/>
      <c r="I59" s="20"/>
      <c r="J59" s="21"/>
      <c r="K59" s="21"/>
      <c r="L59" s="21"/>
      <c r="M59" s="21"/>
      <c r="N59" s="20"/>
      <c r="O59" s="21"/>
      <c r="P59" s="21"/>
      <c r="Q59" s="21"/>
      <c r="R59" s="31"/>
    </row>
    <row r="60" spans="1:18" ht="6" customHeight="1" x14ac:dyDescent="0.2">
      <c r="B60" s="16"/>
      <c r="C60" s="17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8" ht="12.6" customHeight="1" x14ac:dyDescent="0.2">
      <c r="A61" s="1" t="s">
        <v>31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8" ht="12.6" customHeight="1" x14ac:dyDescent="0.2">
      <c r="A62" s="1" t="s">
        <v>37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8" ht="12.6" customHeight="1" x14ac:dyDescent="0.2">
      <c r="A63" s="1" t="s">
        <v>4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8" ht="12.6" customHeight="1" x14ac:dyDescent="0.2">
      <c r="A64" s="1" t="s">
        <v>9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3:17" ht="12.6" customHeight="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3:17" ht="12.6" customHeight="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3:17" ht="12.6" customHeight="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3:17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3:17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3:17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3:17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3:17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3:17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3:17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3:17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3:17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3:17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3:17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3:17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3:17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3:17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3:17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3:17" x14ac:dyDescent="0.2">
      <c r="C83" s="7"/>
      <c r="D83" s="13"/>
      <c r="E83" s="13"/>
      <c r="F83" s="13"/>
      <c r="G83" s="13"/>
      <c r="H83" s="7"/>
      <c r="I83" s="7"/>
      <c r="J83" s="7"/>
      <c r="K83" s="7"/>
      <c r="L83" s="7"/>
      <c r="M83" s="7"/>
      <c r="N83" s="14"/>
      <c r="O83" s="14"/>
      <c r="P83" s="14"/>
      <c r="Q83" s="14"/>
    </row>
    <row r="84" spans="3:17" x14ac:dyDescent="0.2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3:17" x14ac:dyDescent="0.2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3:17" x14ac:dyDescent="0.2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3:17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3:17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3:17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3:17" x14ac:dyDescent="0.2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3:17" x14ac:dyDescent="0.2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3:17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3:17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</row>
    <row r="94" spans="3:17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</row>
    <row r="95" spans="3:17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</row>
    <row r="96" spans="3:17" x14ac:dyDescent="0.2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3:17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3:17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3:17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3:17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</row>
    <row r="101" spans="3:17" x14ac:dyDescent="0.2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3:17" x14ac:dyDescent="0.2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3:17" x14ac:dyDescent="0.2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3:17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3:1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3:17" x14ac:dyDescent="0.2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3:1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3:17" x14ac:dyDescent="0.2">
      <c r="C108" s="6"/>
      <c r="D108" s="6"/>
      <c r="E108" s="6"/>
      <c r="F108" s="6"/>
      <c r="G108" s="6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3:17" x14ac:dyDescent="0.2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3:17" x14ac:dyDescent="0.2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3:1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</sheetData>
  <mergeCells count="13">
    <mergeCell ref="M9:M10"/>
    <mergeCell ref="H6:Q6"/>
    <mergeCell ref="H7:Q7"/>
    <mergeCell ref="M8:Q8"/>
    <mergeCell ref="N9:Q9"/>
    <mergeCell ref="H8:L8"/>
    <mergeCell ref="C6:G6"/>
    <mergeCell ref="C9:C10"/>
    <mergeCell ref="D9:G9"/>
    <mergeCell ref="H9:H10"/>
    <mergeCell ref="I9:L9"/>
    <mergeCell ref="C7:G7"/>
    <mergeCell ref="C8:G8"/>
  </mergeCells>
  <pageMargins left="0.74803149606299213" right="0.74803149606299213" top="0.98425196850393704" bottom="0.98425196850393704" header="0.31496062992125984" footer="0.31496062992125984"/>
  <pageSetup scale="62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PA</vt:lpstr>
      <vt:lpstr>'Cuadro 2 PA'!Área_de_impresión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2018-02-27T20:10:38Z</cp:lastPrinted>
  <dcterms:created xsi:type="dcterms:W3CDTF">1999-03-04T17:28:54Z</dcterms:created>
  <dcterms:modified xsi:type="dcterms:W3CDTF">2018-03-09T18:20:56Z</dcterms:modified>
</cp:coreProperties>
</file>